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ristiano - Orçamento\Publicação Mensal\"/>
    </mc:Choice>
  </mc:AlternateContent>
  <bookViews>
    <workbookView xWindow="-120" yWindow="-120" windowWidth="20730" windowHeight="11160"/>
  </bookViews>
  <sheets>
    <sheet name="Base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1" i="2"/>
  <c r="G40" i="2" s="1"/>
  <c r="G42" i="2"/>
  <c r="G44" i="2"/>
  <c r="G45" i="2"/>
  <c r="G51" i="2"/>
  <c r="G52" i="2"/>
  <c r="G48" i="2" s="1"/>
  <c r="G2" i="2"/>
  <c r="G43" i="2" l="1"/>
  <c r="D52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F42" i="2"/>
  <c r="E42" i="2"/>
  <c r="D42" i="2"/>
  <c r="F41" i="2"/>
  <c r="E41" i="2"/>
  <c r="D41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>
  <authors>
    <author>usuario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<sst xmlns="http://schemas.openxmlformats.org/spreadsheetml/2006/main" count="97" uniqueCount="97">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</sst>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</cellXfs>
  <cellStyles count="5">
    <cellStyle name="Normal" xfId="0" builtinId="0"/>
    <cellStyle name="Normal 4" xfId="2"/>
    <cellStyle name="Vírgula" xfId="1" builtinId="3"/>
    <cellStyle name="Vírgula 2" xfId="3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.%20CNJ%20102/ANEXO%20I%20-%20JAN%20A%20DEZ2022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Anexo I"/>
      <sheetName val="Base"/>
      <sheetName val="Itens"/>
      <sheetName val="ED (2)"/>
      <sheetName val="ED"/>
      <sheetName val="rel_item_mes"/>
      <sheetName val="cOMPARA"/>
    </sheetNames>
    <sheetDataSet>
      <sheetData sheetId="0"/>
      <sheetData sheetId="1"/>
      <sheetData sheetId="2"/>
      <sheetData sheetId="3">
        <row r="67"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L68">
            <v>0</v>
          </cell>
          <cell r="M68">
            <v>0</v>
          </cell>
          <cell r="N68">
            <v>0</v>
          </cell>
          <cell r="O68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64"/>
  <sheetViews>
    <sheetView showGridLines="0" tabSelected="1" zoomScale="68" zoomScaleNormal="68" workbookViewId="0">
      <selection activeCell="Y17" sqref="Y17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6" width="18.85546875" style="29" customWidth="1" outlineLevel="1"/>
    <col min="7" max="7" width="19.5703125" style="29" customWidth="1" outlineLevel="1"/>
    <col min="8" max="8" width="17.5703125" style="29" customWidth="1" outlineLevel="1"/>
    <col min="9" max="9" width="18.85546875" style="29" customWidth="1" outlineLevel="1"/>
    <col min="10" max="12" width="17.5703125" style="29" customWidth="1" outlineLevel="1"/>
    <col min="13" max="13" width="17.5703125" style="29" customWidth="1"/>
    <col min="14" max="14" width="18.28515625" style="29" customWidth="1"/>
    <col min="15" max="15" width="18.85546875" style="29" bestFit="1" customWidth="1"/>
    <col min="16" max="16" width="19.28515625" style="29" bestFit="1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82263591.390000001</v>
      </c>
      <c r="E2" s="8">
        <f t="shared" si="0"/>
        <v>85323664.500000015</v>
      </c>
      <c r="F2" s="8">
        <f t="shared" si="0"/>
        <v>82347195.560000002</v>
      </c>
      <c r="G2" s="8">
        <f t="shared" si="0"/>
        <v>108026925.51000001</v>
      </c>
      <c r="H2" s="8">
        <f t="shared" si="0"/>
        <v>82329578.390000001</v>
      </c>
      <c r="I2" s="8">
        <f t="shared" si="0"/>
        <v>0</v>
      </c>
      <c r="J2" s="8">
        <f t="shared" si="0"/>
        <v>0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</row>
    <row r="3" spans="2:18" outlineLevel="1" x14ac:dyDescent="0.25">
      <c r="B3" s="10" t="s">
        <v>1</v>
      </c>
      <c r="C3" s="11" t="s">
        <v>73</v>
      </c>
      <c r="D3" s="12">
        <v>68292858.859999999</v>
      </c>
      <c r="E3" s="12">
        <v>71197061.020000011</v>
      </c>
      <c r="F3" s="12">
        <v>68310665.570000008</v>
      </c>
      <c r="G3" s="12">
        <v>93962844.730000004</v>
      </c>
      <c r="H3" s="12">
        <v>68074482.689999998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</row>
    <row r="5" spans="2:18" outlineLevel="1" x14ac:dyDescent="0.25">
      <c r="B5" s="14" t="s">
        <v>3</v>
      </c>
      <c r="C5" s="15" t="s">
        <v>75</v>
      </c>
      <c r="D5" s="16">
        <v>13970732.529999999</v>
      </c>
      <c r="E5" s="16">
        <v>14126603.48</v>
      </c>
      <c r="F5" s="16">
        <v>14036529.99</v>
      </c>
      <c r="G5" s="16">
        <v>14064080.779999999</v>
      </c>
      <c r="H5" s="16">
        <v>14255095.699999999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13004276.26</v>
      </c>
      <c r="E7" s="8">
        <f t="shared" ref="E7:P7" si="1">SUM(E8:E33)</f>
        <v>18789511.750000004</v>
      </c>
      <c r="F7" s="8">
        <f t="shared" si="1"/>
        <v>26911431.73</v>
      </c>
      <c r="G7" s="8">
        <f t="shared" si="1"/>
        <v>394413584.43000001</v>
      </c>
      <c r="H7" s="8">
        <f t="shared" si="1"/>
        <v>28040116.839999996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</row>
    <row r="8" spans="2:18" x14ac:dyDescent="0.25">
      <c r="B8" s="10" t="s">
        <v>6</v>
      </c>
      <c r="C8" s="11" t="s">
        <v>77</v>
      </c>
      <c r="D8" s="12">
        <v>272666</v>
      </c>
      <c r="E8" s="12">
        <v>297929.40000000002</v>
      </c>
      <c r="F8" s="12">
        <v>380221.72</v>
      </c>
      <c r="G8" s="12">
        <v>361236.9</v>
      </c>
      <c r="H8" s="12">
        <v>358384.97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R8" s="20"/>
    </row>
    <row r="9" spans="2:18" outlineLevel="1" x14ac:dyDescent="0.25">
      <c r="B9" s="14" t="s">
        <v>7</v>
      </c>
      <c r="C9" s="15" t="s">
        <v>78</v>
      </c>
      <c r="D9" s="16">
        <v>7504602.8899999997</v>
      </c>
      <c r="E9" s="16">
        <v>7525132.6699999999</v>
      </c>
      <c r="F9" s="16">
        <v>7574842.2599999998</v>
      </c>
      <c r="G9" s="16">
        <v>7566255.5700000003</v>
      </c>
      <c r="H9" s="16">
        <v>7601823.4800000004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R9" s="20"/>
    </row>
    <row r="10" spans="2:18" outlineLevel="1" x14ac:dyDescent="0.25">
      <c r="B10" s="14" t="s">
        <v>8</v>
      </c>
      <c r="C10" s="21" t="s">
        <v>79</v>
      </c>
      <c r="D10" s="16">
        <v>0</v>
      </c>
      <c r="E10" s="16">
        <v>0</v>
      </c>
      <c r="F10" s="16">
        <v>0</v>
      </c>
      <c r="G10" s="16">
        <v>580800</v>
      </c>
      <c r="H10" s="16">
        <v>364880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R10" s="20"/>
    </row>
    <row r="11" spans="2:18" outlineLevel="1" x14ac:dyDescent="0.25">
      <c r="B11" s="14" t="s">
        <v>9</v>
      </c>
      <c r="C11" s="15" t="s">
        <v>80</v>
      </c>
      <c r="D11" s="16">
        <v>3015061.62</v>
      </c>
      <c r="E11" s="16">
        <v>3013771.87</v>
      </c>
      <c r="F11" s="16">
        <v>3056241.9</v>
      </c>
      <c r="G11" s="16">
        <v>3308678.73</v>
      </c>
      <c r="H11" s="16">
        <v>3278128.69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R11" s="20"/>
    </row>
    <row r="12" spans="2:18" outlineLevel="1" x14ac:dyDescent="0.25">
      <c r="B12" s="14" t="s">
        <v>10</v>
      </c>
      <c r="C12" s="15" t="s">
        <v>81</v>
      </c>
      <c r="D12" s="16">
        <v>109982.35</v>
      </c>
      <c r="E12" s="16">
        <v>217930.59</v>
      </c>
      <c r="F12" s="16">
        <v>442210.52</v>
      </c>
      <c r="G12" s="16">
        <v>266837.59000000003</v>
      </c>
      <c r="H12" s="16">
        <v>303251.06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35254.879999999997</v>
      </c>
      <c r="G13" s="16">
        <v>219752.31</v>
      </c>
      <c r="H13" s="16">
        <v>188432.55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R13" s="20"/>
    </row>
    <row r="14" spans="2:18" outlineLevel="1" x14ac:dyDescent="0.25">
      <c r="B14" s="14" t="s">
        <v>13</v>
      </c>
      <c r="C14" s="15" t="s">
        <v>14</v>
      </c>
      <c r="D14" s="16">
        <v>1593286.66</v>
      </c>
      <c r="E14" s="16">
        <v>1670336.73</v>
      </c>
      <c r="F14" s="16">
        <v>1763429.4000000001</v>
      </c>
      <c r="G14" s="16">
        <v>1715524.23</v>
      </c>
      <c r="H14" s="16">
        <v>1732371.8800000001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R14" s="20"/>
    </row>
    <row r="15" spans="2:18" outlineLevel="1" x14ac:dyDescent="0.25">
      <c r="B15" s="14" t="s">
        <v>15</v>
      </c>
      <c r="C15" s="15" t="s">
        <v>82</v>
      </c>
      <c r="D15" s="16">
        <v>22800.93</v>
      </c>
      <c r="E15" s="16">
        <v>209989.11</v>
      </c>
      <c r="F15" s="16">
        <v>378032.51</v>
      </c>
      <c r="G15" s="16">
        <v>308880.46999999997</v>
      </c>
      <c r="H15" s="16">
        <v>377012.19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75810.47</v>
      </c>
      <c r="F16" s="16">
        <v>44283.31</v>
      </c>
      <c r="G16" s="16">
        <v>136422.04999999999</v>
      </c>
      <c r="H16" s="16">
        <v>92490.19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693713.84</v>
      </c>
      <c r="F17" s="16">
        <v>792284.63</v>
      </c>
      <c r="G17" s="16">
        <v>796454.18</v>
      </c>
      <c r="H17" s="16">
        <v>717429.79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48013.55</v>
      </c>
      <c r="F18" s="16">
        <v>48217.06</v>
      </c>
      <c r="G18" s="16">
        <v>49525.5</v>
      </c>
      <c r="H18" s="16">
        <v>46618.03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0</v>
      </c>
      <c r="F19" s="16">
        <v>1117.4000000000001</v>
      </c>
      <c r="G19" s="16">
        <v>483.2</v>
      </c>
      <c r="H19" s="16">
        <v>524436.13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928950.16</v>
      </c>
      <c r="F20" s="16">
        <v>4834873.7300000004</v>
      </c>
      <c r="G20" s="16">
        <v>323147.81</v>
      </c>
      <c r="H20" s="16">
        <v>4386545.12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2916.68</v>
      </c>
      <c r="F21" s="16">
        <v>2916.68</v>
      </c>
      <c r="G21" s="16">
        <v>0</v>
      </c>
      <c r="H21" s="16">
        <v>2916.68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R21" s="20"/>
    </row>
    <row r="22" spans="2:18" outlineLevel="1" x14ac:dyDescent="0.25">
      <c r="B22" s="14" t="s">
        <v>27</v>
      </c>
      <c r="C22" s="15" t="s">
        <v>84</v>
      </c>
      <c r="D22" s="16">
        <v>435600</v>
      </c>
      <c r="E22" s="16">
        <v>1875946.38</v>
      </c>
      <c r="F22" s="16">
        <v>1867726.38</v>
      </c>
      <c r="G22" s="16">
        <v>1901170.38</v>
      </c>
      <c r="H22" s="16">
        <v>1879906.38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0</v>
      </c>
      <c r="G23" s="16">
        <v>14140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1008663.0100000002</v>
      </c>
      <c r="F24" s="16">
        <v>3035545.0700000003</v>
      </c>
      <c r="G24" s="16">
        <v>2142797.69</v>
      </c>
      <c r="H24" s="16">
        <v>1977362.35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R24" s="20"/>
    </row>
    <row r="25" spans="2:18" outlineLevel="1" x14ac:dyDescent="0.25">
      <c r="B25" s="14" t="s">
        <v>31</v>
      </c>
      <c r="C25" s="15" t="s">
        <v>32</v>
      </c>
      <c r="D25" s="16">
        <v>18308</v>
      </c>
      <c r="E25" s="16">
        <v>11391.14</v>
      </c>
      <c r="F25" s="16">
        <v>47373.130000000005</v>
      </c>
      <c r="G25" s="16">
        <v>67459.47</v>
      </c>
      <c r="H25" s="16">
        <v>112198.28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3570.2</v>
      </c>
      <c r="G26" s="16">
        <v>1043.6600000000001</v>
      </c>
      <c r="H26" s="16">
        <v>74900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0</v>
      </c>
      <c r="F29" s="16">
        <v>93848.68</v>
      </c>
      <c r="G29" s="16">
        <v>246236.91</v>
      </c>
      <c r="H29" s="16">
        <v>232585.85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238300</v>
      </c>
      <c r="F30" s="16">
        <v>0</v>
      </c>
      <c r="G30" s="16">
        <v>2893.28</v>
      </c>
      <c r="H30" s="16">
        <v>42264.94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R30" s="20"/>
    </row>
    <row r="31" spans="2:18" outlineLevel="1" x14ac:dyDescent="0.25">
      <c r="B31" s="14" t="s">
        <v>39</v>
      </c>
      <c r="C31" s="22" t="s">
        <v>90</v>
      </c>
      <c r="D31" s="16">
        <v>1500</v>
      </c>
      <c r="E31" s="16">
        <v>37705</v>
      </c>
      <c r="F31" s="16">
        <v>70644.11</v>
      </c>
      <c r="G31" s="16">
        <v>90318.959999999963</v>
      </c>
      <c r="H31" s="16">
        <v>574513.68000000005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768.67</v>
      </c>
      <c r="F32" s="16">
        <v>5901.2</v>
      </c>
      <c r="G32" s="16">
        <v>5440</v>
      </c>
      <c r="H32" s="16">
        <v>922.4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30467.809999999823</v>
      </c>
      <c r="E33" s="19">
        <v>932242.47999999567</v>
      </c>
      <c r="F33" s="19">
        <v>2432896.9600000042</v>
      </c>
      <c r="G33" s="19">
        <v>374308085.54000002</v>
      </c>
      <c r="H33" s="19">
        <v>3170742.1999999909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21818.97</v>
      </c>
      <c r="F34" s="34">
        <f t="shared" si="2"/>
        <v>470610.8</v>
      </c>
      <c r="G34" s="34">
        <f t="shared" si="2"/>
        <v>123256.58</v>
      </c>
      <c r="H34" s="34">
        <f t="shared" si="2"/>
        <v>312657.45</v>
      </c>
      <c r="I34" s="34">
        <f t="shared" si="2"/>
        <v>0</v>
      </c>
      <c r="J34" s="34">
        <f t="shared" si="2"/>
        <v>0</v>
      </c>
      <c r="K34" s="34">
        <f t="shared" si="2"/>
        <v>0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21818.97</v>
      </c>
      <c r="F35" s="12">
        <v>0</v>
      </c>
      <c r="G35" s="12">
        <v>0</v>
      </c>
      <c r="H35" s="12">
        <v>57820.75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50620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27290</v>
      </c>
      <c r="G38" s="16">
        <v>63024.24</v>
      </c>
      <c r="H38" s="16">
        <v>24830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443320.8</v>
      </c>
      <c r="G39" s="19">
        <v>60232.340000000004</v>
      </c>
      <c r="H39" s="19">
        <v>179386.7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f>'[1]ED (2)'!L67</f>
        <v>0</v>
      </c>
      <c r="E41" s="12">
        <f>'[1]ED (2)'!M67</f>
        <v>0</v>
      </c>
      <c r="F41" s="12">
        <f>'[1]ED (2)'!N67</f>
        <v>0</v>
      </c>
      <c r="G41" s="12">
        <f>'[1]ED (2)'!O67</f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f>'[1]ED (2)'!L68</f>
        <v>0</v>
      </c>
      <c r="E42" s="19">
        <f>'[1]ED (2)'!M68</f>
        <v>0</v>
      </c>
      <c r="F42" s="19">
        <f>'[1]ED (2)'!N68</f>
        <v>0</v>
      </c>
      <c r="G42" s="19">
        <f>'[1]ED (2)'!O68</f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115952286.74000001</v>
      </c>
      <c r="E43" s="28">
        <f t="shared" si="4"/>
        <v>97236948.700000003</v>
      </c>
      <c r="F43" s="28">
        <f t="shared" si="4"/>
        <v>97236948.710000008</v>
      </c>
      <c r="G43" s="28">
        <f t="shared" si="4"/>
        <v>97444448.710000008</v>
      </c>
      <c r="H43" s="28">
        <f t="shared" si="4"/>
        <v>97236948.700000003</v>
      </c>
      <c r="I43" s="28">
        <f t="shared" si="4"/>
        <v>0</v>
      </c>
      <c r="J43" s="28">
        <f t="shared" si="4"/>
        <v>0</v>
      </c>
      <c r="K43" s="28">
        <f t="shared" si="4"/>
        <v>0</v>
      </c>
      <c r="L43" s="28">
        <f t="shared" si="4"/>
        <v>0</v>
      </c>
      <c r="M43" s="28">
        <f t="shared" si="4"/>
        <v>0</v>
      </c>
      <c r="N43" s="28">
        <f t="shared" si="4"/>
        <v>0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98167786.730000004</v>
      </c>
      <c r="E44" s="12">
        <v>79452448.700000003</v>
      </c>
      <c r="F44" s="12">
        <v>79452448.700000003</v>
      </c>
      <c r="G44" s="12">
        <f>76309878.97+3142569.73</f>
        <v>79452448.700000003</v>
      </c>
      <c r="H44" s="12">
        <v>79452448.700000003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2:18" ht="14.25" customHeight="1" outlineLevel="1" x14ac:dyDescent="0.25">
      <c r="B45" s="14" t="s">
        <v>61</v>
      </c>
      <c r="C45" s="15" t="s">
        <v>62</v>
      </c>
      <c r="D45" s="16">
        <v>17784500.010000002</v>
      </c>
      <c r="E45" s="16">
        <v>17784500</v>
      </c>
      <c r="F45" s="16">
        <v>17784500.010000002</v>
      </c>
      <c r="G45" s="16">
        <f>8208015.25+9507318.08+276666.68</f>
        <v>17992000.009999998</v>
      </c>
      <c r="H45" s="16">
        <v>17784500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8" ht="14.25" customHeight="1" outlineLevel="1" x14ac:dyDescent="0.25">
      <c r="B46" s="14" t="s">
        <v>63</v>
      </c>
      <c r="C46" s="15" t="s">
        <v>64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8" ht="15" outlineLevel="1" thickBot="1" x14ac:dyDescent="0.3">
      <c r="B47" s="17" t="s">
        <v>65</v>
      </c>
      <c r="C47" s="23" t="s">
        <v>66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16987541.91</v>
      </c>
      <c r="E48" s="28">
        <f t="shared" si="6"/>
        <v>18432646.470000003</v>
      </c>
      <c r="F48" s="28">
        <f t="shared" si="6"/>
        <v>25806359.219999999</v>
      </c>
      <c r="G48" s="28">
        <f t="shared" si="6"/>
        <v>20168958.649999999</v>
      </c>
      <c r="H48" s="28">
        <f t="shared" si="6"/>
        <v>22102731.610000003</v>
      </c>
      <c r="I48" s="28">
        <f t="shared" si="6"/>
        <v>0</v>
      </c>
      <c r="J48" s="28">
        <f t="shared" si="6"/>
        <v>0</v>
      </c>
      <c r="K48" s="28">
        <f t="shared" si="6"/>
        <v>0</v>
      </c>
      <c r="L48" s="28">
        <f t="shared" si="6"/>
        <v>0</v>
      </c>
      <c r="M48" s="28">
        <f t="shared" si="6"/>
        <v>0</v>
      </c>
      <c r="N48" s="28">
        <f t="shared" si="6"/>
        <v>0</v>
      </c>
      <c r="O48" s="28">
        <f t="shared" si="6"/>
        <v>0</v>
      </c>
      <c r="P48" s="28">
        <f t="shared" ref="P48" si="7">SUM(P49:P52)</f>
        <v>0</v>
      </c>
      <c r="Q48" s="37"/>
    </row>
    <row r="49" spans="2:17" outlineLevel="1" x14ac:dyDescent="0.25">
      <c r="B49" s="10" t="s">
        <v>68</v>
      </c>
      <c r="C49" s="11" t="s">
        <v>93</v>
      </c>
      <c r="D49" s="12">
        <v>6443571.2999999998</v>
      </c>
      <c r="E49" s="12">
        <v>8330910.5700000003</v>
      </c>
      <c r="F49" s="12">
        <v>10709393.42</v>
      </c>
      <c r="G49" s="12">
        <v>8215050.8399999999</v>
      </c>
      <c r="H49" s="12">
        <v>9305981.5700000003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38"/>
    </row>
    <row r="50" spans="2:17" outlineLevel="1" x14ac:dyDescent="0.25">
      <c r="B50" s="14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38"/>
    </row>
    <row r="51" spans="2:17" outlineLevel="1" x14ac:dyDescent="0.25">
      <c r="B51" s="14" t="s">
        <v>70</v>
      </c>
      <c r="C51" s="15" t="s">
        <v>95</v>
      </c>
      <c r="D51" s="16">
        <v>6644392.0700000003</v>
      </c>
      <c r="E51" s="16">
        <v>6311522.3700000001</v>
      </c>
      <c r="F51" s="16">
        <v>6554808.6200000001</v>
      </c>
      <c r="G51" s="16">
        <f>918961.23+5338356.71</f>
        <v>6257317.9399999995</v>
      </c>
      <c r="H51" s="16">
        <v>8042777.8500000006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38"/>
    </row>
    <row r="52" spans="2:17" ht="15" outlineLevel="1" thickBot="1" x14ac:dyDescent="0.3">
      <c r="B52" s="17" t="s">
        <v>71</v>
      </c>
      <c r="C52" s="23" t="s">
        <v>96</v>
      </c>
      <c r="D52" s="19">
        <f>3899578.54</f>
        <v>3899578.54</v>
      </c>
      <c r="E52" s="19">
        <v>3790213.53</v>
      </c>
      <c r="F52" s="19">
        <v>8542157.1799999997</v>
      </c>
      <c r="G52" s="19">
        <f>1728269.06+90715.91+485276.22+406602.23+2985726.45</f>
        <v>5696589.8700000001</v>
      </c>
      <c r="H52" s="19">
        <v>4753972.1900000004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38"/>
    </row>
    <row r="55" spans="2:17" ht="15" x14ac:dyDescent="0.25">
      <c r="I55" s="30"/>
    </row>
    <row r="59" spans="2:17" ht="15" x14ac:dyDescent="0.25">
      <c r="D59" s="31"/>
    </row>
    <row r="60" spans="2:17" ht="15" x14ac:dyDescent="0.25">
      <c r="D60" s="31"/>
    </row>
    <row r="61" spans="2:17" ht="15" x14ac:dyDescent="0.25">
      <c r="D61" s="31"/>
    </row>
    <row r="62" spans="2:17" ht="15" x14ac:dyDescent="0.25">
      <c r="D62" s="31"/>
    </row>
    <row r="64" spans="2:17" ht="15" x14ac:dyDescent="0.25">
      <c r="C64" s="32"/>
      <c r="D64" s="33"/>
      <c r="E64" s="33"/>
      <c r="F64" s="33"/>
      <c r="G64" s="33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2022-05-18T19:13:31Z</cp:lastPrinted>
  <dcterms:created xsi:type="dcterms:W3CDTF">2022-05-18T19:07:02Z</dcterms:created>
  <dcterms:modified xsi:type="dcterms:W3CDTF">2022-06-21T12:05:08Z</dcterms:modified>
</cp:coreProperties>
</file>