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ristiano - Orçamento\Publicação Mensal\Anexo II_Julho\"/>
    </mc:Choice>
  </mc:AlternateContent>
  <xr:revisionPtr revIDLastSave="0" documentId="13_ncr:1_{21AB86EE-D072-4892-8C9E-10326063D103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  <sheet name="PubJul" sheetId="13" r:id="rId7"/>
  </sheets>
  <definedNames>
    <definedName name="_xlnm._FilterDatabase" localSheetId="3" hidden="1">PubABR!$A$2:$X$53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6" hidden="1">PubJul!$A$2:$X$57</definedName>
    <definedName name="_xlnm._FilterDatabase" localSheetId="5" hidden="1">PubJun!$A$2:$X$56</definedName>
    <definedName name="_xlnm._FilterDatabase" localSheetId="4" hidden="1">PubMai!$A$2:$X$54</definedName>
    <definedName name="_xlnm.Print_Area" localSheetId="3">PubABR!$A$1:$X$53</definedName>
    <definedName name="_xlnm.Print_Area" localSheetId="1">PubFev!$B$2:$Y$48</definedName>
    <definedName name="_xlnm.Print_Area" localSheetId="0">PubJan!$B$2:$Y$35</definedName>
    <definedName name="_xlnm.Print_Area" localSheetId="6">PubJul!$A$2:$X$57</definedName>
    <definedName name="_xlnm.Print_Area" localSheetId="5">PubJun!$A$2:$X$56</definedName>
    <definedName name="_xlnm.Print_Area" localSheetId="4">PubMai!$A$1:$X$54</definedName>
    <definedName name="_xlnm.Print_Area" localSheetId="2">Pubmar!$B$2:$Y$52</definedName>
    <definedName name="_xlnm.Print_Titles" localSheetId="3">PubABR!$2:$4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13" l="1"/>
  <c r="P57" i="13"/>
  <c r="O57" i="13"/>
  <c r="K57" i="13"/>
  <c r="T56" i="13"/>
  <c r="X53" i="13"/>
  <c r="X49" i="13"/>
  <c r="X45" i="13"/>
  <c r="X38" i="13"/>
  <c r="V38" i="13"/>
  <c r="T38" i="13"/>
  <c r="T29" i="13"/>
  <c r="X23" i="13"/>
  <c r="T22" i="13"/>
  <c r="T17" i="13"/>
  <c r="T16" i="13"/>
  <c r="X11" i="13"/>
  <c r="X10" i="13"/>
  <c r="V10" i="13"/>
  <c r="T10" i="13"/>
  <c r="X9" i="13"/>
  <c r="V9" i="13"/>
  <c r="T9" i="13"/>
  <c r="X8" i="13"/>
  <c r="X6" i="13"/>
  <c r="T6" i="13"/>
  <c r="X5" i="13"/>
  <c r="Q56" i="11"/>
  <c r="P56" i="11"/>
  <c r="O56" i="11"/>
  <c r="K56" i="11"/>
  <c r="X54" i="11"/>
  <c r="T53" i="11"/>
  <c r="X53" i="11"/>
  <c r="X52" i="11"/>
  <c r="X48" i="11"/>
  <c r="X43" i="11"/>
  <c r="T41" i="11"/>
  <c r="V37" i="11"/>
  <c r="X37" i="11"/>
  <c r="T34" i="11"/>
  <c r="X32" i="11"/>
  <c r="T32" i="11"/>
  <c r="X25" i="11"/>
  <c r="V25" i="11"/>
  <c r="T25" i="11"/>
  <c r="X18" i="11"/>
  <c r="T17" i="11"/>
  <c r="X14" i="11"/>
  <c r="T13" i="11"/>
  <c r="V11" i="11"/>
  <c r="T11" i="11"/>
  <c r="X11" i="11"/>
  <c r="X10" i="11"/>
  <c r="V10" i="11"/>
  <c r="T10" i="11"/>
  <c r="X9" i="11"/>
  <c r="V9" i="11"/>
  <c r="T9" i="11"/>
  <c r="X6" i="11"/>
  <c r="V31" i="13" l="1"/>
  <c r="X31" i="13"/>
  <c r="T21" i="13"/>
  <c r="X21" i="13"/>
  <c r="V21" i="13"/>
  <c r="V40" i="13"/>
  <c r="X40" i="13"/>
  <c r="T40" i="13"/>
  <c r="M57" i="13"/>
  <c r="L57" i="13"/>
  <c r="T47" i="13"/>
  <c r="V47" i="13"/>
  <c r="X47" i="13"/>
  <c r="X35" i="13"/>
  <c r="V35" i="13"/>
  <c r="T35" i="13"/>
  <c r="X27" i="13"/>
  <c r="V27" i="13"/>
  <c r="T27" i="13"/>
  <c r="X41" i="13"/>
  <c r="T41" i="13"/>
  <c r="V41" i="13"/>
  <c r="X55" i="13"/>
  <c r="V55" i="13"/>
  <c r="T55" i="13"/>
  <c r="V36" i="13"/>
  <c r="X36" i="13"/>
  <c r="T36" i="13"/>
  <c r="X7" i="13"/>
  <c r="V11" i="13"/>
  <c r="T11" i="13"/>
  <c r="T28" i="13"/>
  <c r="X28" i="13"/>
  <c r="V28" i="13"/>
  <c r="X22" i="13"/>
  <c r="V22" i="13"/>
  <c r="V29" i="13"/>
  <c r="X29" i="13"/>
  <c r="X42" i="13"/>
  <c r="V42" i="13"/>
  <c r="T42" i="13"/>
  <c r="V50" i="13"/>
  <c r="X50" i="13"/>
  <c r="T50" i="13"/>
  <c r="V19" i="13"/>
  <c r="X19" i="13"/>
  <c r="T7" i="13"/>
  <c r="V7" i="13"/>
  <c r="X30" i="13"/>
  <c r="V30" i="13"/>
  <c r="T30" i="13"/>
  <c r="T43" i="13"/>
  <c r="V20" i="13"/>
  <c r="X20" i="13"/>
  <c r="T20" i="13"/>
  <c r="V15" i="13"/>
  <c r="X15" i="13"/>
  <c r="X44" i="13"/>
  <c r="V44" i="13"/>
  <c r="T44" i="13"/>
  <c r="V51" i="13"/>
  <c r="X51" i="13"/>
  <c r="T51" i="13"/>
  <c r="V8" i="13"/>
  <c r="T8" i="13"/>
  <c r="V17" i="13"/>
  <c r="V14" i="13"/>
  <c r="T14" i="13"/>
  <c r="X14" i="13"/>
  <c r="X17" i="13"/>
  <c r="T5" i="13"/>
  <c r="V12" i="13"/>
  <c r="T12" i="13"/>
  <c r="X12" i="13"/>
  <c r="V18" i="13"/>
  <c r="X18" i="13"/>
  <c r="T18" i="13"/>
  <c r="T24" i="13"/>
  <c r="V24" i="13"/>
  <c r="X24" i="13"/>
  <c r="T45" i="13"/>
  <c r="T13" i="13"/>
  <c r="X13" i="13"/>
  <c r="V13" i="13"/>
  <c r="V32" i="13"/>
  <c r="X32" i="13"/>
  <c r="T32" i="13"/>
  <c r="V45" i="13"/>
  <c r="V52" i="13"/>
  <c r="T52" i="13"/>
  <c r="X52" i="13"/>
  <c r="X39" i="13"/>
  <c r="V39" i="13"/>
  <c r="T39" i="13"/>
  <c r="T46" i="13"/>
  <c r="V46" i="13"/>
  <c r="X46" i="13"/>
  <c r="X25" i="13"/>
  <c r="V25" i="13"/>
  <c r="T25" i="13"/>
  <c r="T19" i="13"/>
  <c r="X33" i="13"/>
  <c r="V33" i="13"/>
  <c r="T33" i="13"/>
  <c r="X34" i="13"/>
  <c r="T34" i="13"/>
  <c r="V34" i="13"/>
  <c r="T15" i="13"/>
  <c r="X26" i="13"/>
  <c r="V26" i="13"/>
  <c r="T26" i="13"/>
  <c r="X48" i="13"/>
  <c r="V48" i="13"/>
  <c r="T48" i="13"/>
  <c r="X54" i="13"/>
  <c r="V54" i="13"/>
  <c r="T54" i="13"/>
  <c r="T49" i="13"/>
  <c r="V56" i="13"/>
  <c r="V49" i="13"/>
  <c r="X56" i="13"/>
  <c r="T23" i="13"/>
  <c r="T53" i="13"/>
  <c r="V23" i="13"/>
  <c r="V53" i="13"/>
  <c r="V6" i="13"/>
  <c r="X16" i="13"/>
  <c r="V16" i="13"/>
  <c r="V5" i="13"/>
  <c r="V13" i="11"/>
  <c r="T48" i="11"/>
  <c r="X13" i="11"/>
  <c r="V48" i="11"/>
  <c r="T52" i="11"/>
  <c r="X17" i="11"/>
  <c r="T37" i="11"/>
  <c r="V52" i="11"/>
  <c r="X35" i="11"/>
  <c r="V35" i="11"/>
  <c r="T35" i="11"/>
  <c r="V39" i="11"/>
  <c r="T39" i="11"/>
  <c r="X39" i="11"/>
  <c r="V45" i="11"/>
  <c r="T45" i="11"/>
  <c r="X45" i="11"/>
  <c r="X27" i="11"/>
  <c r="V27" i="11"/>
  <c r="T27" i="11"/>
  <c r="T21" i="11"/>
  <c r="V24" i="11"/>
  <c r="T24" i="11"/>
  <c r="X24" i="11"/>
  <c r="V28" i="11"/>
  <c r="T28" i="11"/>
  <c r="X28" i="11"/>
  <c r="V31" i="11"/>
  <c r="T31" i="11"/>
  <c r="X31" i="11"/>
  <c r="T40" i="11"/>
  <c r="V40" i="11"/>
  <c r="X40" i="11"/>
  <c r="T46" i="11"/>
  <c r="X46" i="11"/>
  <c r="V46" i="11"/>
  <c r="V7" i="11"/>
  <c r="T7" i="11"/>
  <c r="X7" i="11"/>
  <c r="V16" i="11"/>
  <c r="T16" i="11"/>
  <c r="X16" i="11"/>
  <c r="V20" i="11"/>
  <c r="T20" i="11"/>
  <c r="X20" i="11"/>
  <c r="T8" i="11"/>
  <c r="X8" i="11"/>
  <c r="V8" i="11"/>
  <c r="V12" i="11"/>
  <c r="T12" i="11"/>
  <c r="X12" i="11"/>
  <c r="V22" i="11"/>
  <c r="T22" i="11"/>
  <c r="X22" i="11"/>
  <c r="X26" i="11"/>
  <c r="T26" i="11"/>
  <c r="V26" i="11"/>
  <c r="T29" i="11"/>
  <c r="X29" i="11"/>
  <c r="V29" i="11"/>
  <c r="L56" i="11"/>
  <c r="M56" i="11"/>
  <c r="X19" i="11"/>
  <c r="V19" i="11"/>
  <c r="T19" i="11"/>
  <c r="X38" i="11"/>
  <c r="V38" i="11"/>
  <c r="T38" i="11"/>
  <c r="X44" i="11"/>
  <c r="V44" i="11"/>
  <c r="T44" i="11"/>
  <c r="X47" i="11"/>
  <c r="V47" i="11"/>
  <c r="V50" i="11"/>
  <c r="T50" i="11"/>
  <c r="T51" i="11"/>
  <c r="X51" i="11"/>
  <c r="V55" i="11"/>
  <c r="T55" i="11"/>
  <c r="X55" i="11"/>
  <c r="T6" i="11"/>
  <c r="X15" i="11"/>
  <c r="V15" i="11"/>
  <c r="T18" i="11"/>
  <c r="V6" i="11"/>
  <c r="T14" i="11"/>
  <c r="T15" i="11"/>
  <c r="V18" i="11"/>
  <c r="X34" i="11"/>
  <c r="V43" i="11"/>
  <c r="V14" i="11"/>
  <c r="V17" i="11"/>
  <c r="V32" i="11"/>
  <c r="T47" i="11"/>
  <c r="X50" i="11"/>
  <c r="V51" i="11"/>
  <c r="X49" i="11"/>
  <c r="V49" i="11"/>
  <c r="T49" i="11"/>
  <c r="T33" i="11"/>
  <c r="T23" i="11"/>
  <c r="V34" i="11"/>
  <c r="X41" i="11"/>
  <c r="V41" i="11"/>
  <c r="T43" i="11"/>
  <c r="V53" i="11"/>
  <c r="T54" i="11"/>
  <c r="V54" i="11"/>
  <c r="S57" i="13" l="1"/>
  <c r="T31" i="13"/>
  <c r="N57" i="13"/>
  <c r="U57" i="13"/>
  <c r="T37" i="13"/>
  <c r="X37" i="13"/>
  <c r="V37" i="13"/>
  <c r="R57" i="13"/>
  <c r="W57" i="13"/>
  <c r="V43" i="13"/>
  <c r="X43" i="13"/>
  <c r="V23" i="11"/>
  <c r="X33" i="11"/>
  <c r="X23" i="11"/>
  <c r="X42" i="11"/>
  <c r="V42" i="11"/>
  <c r="T42" i="11"/>
  <c r="X21" i="11"/>
  <c r="W56" i="11"/>
  <c r="R56" i="11"/>
  <c r="X5" i="11"/>
  <c r="V5" i="11"/>
  <c r="T5" i="11"/>
  <c r="N56" i="11"/>
  <c r="V33" i="11"/>
  <c r="T36" i="11"/>
  <c r="X36" i="11"/>
  <c r="V36" i="11"/>
  <c r="S56" i="11"/>
  <c r="T30" i="11"/>
  <c r="U56" i="11"/>
  <c r="V21" i="11"/>
  <c r="X30" i="11"/>
  <c r="V30" i="11"/>
  <c r="X57" i="13" l="1"/>
  <c r="V57" i="13"/>
  <c r="T57" i="13"/>
  <c r="V56" i="11"/>
  <c r="X56" i="11"/>
  <c r="T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<sst xmlns="http://schemas.openxmlformats.org/spreadsheetml/2006/main" count="2591" uniqueCount="128">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</sst>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11" xfId="4" applyNumberFormat="1" applyFont="1" applyFill="1" applyBorder="1" applyAlignment="1">
      <alignment horizontal="center" vertical="center" wrapText="1"/>
    </xf>
    <xf numFmtId="164" fontId="3" fillId="0" borderId="11" xfId="5" applyNumberFormat="1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0" fontId="3" fillId="0" borderId="17" xfId="4" applyNumberFormat="1" applyFont="1" applyFill="1" applyBorder="1" applyAlignment="1">
      <alignment horizontal="center" vertical="center" wrapText="1"/>
    </xf>
    <xf numFmtId="164" fontId="3" fillId="0" borderId="16" xfId="5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10" fontId="4" fillId="0" borderId="20" xfId="2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43" fontId="4" fillId="0" borderId="21" xfId="0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0" fontId="4" fillId="0" borderId="21" xfId="2" applyNumberFormat="1" applyFont="1" applyFill="1" applyBorder="1" applyAlignment="1">
      <alignment horizontal="center" vertical="center" wrapText="1"/>
    </xf>
    <xf numFmtId="10" fontId="4" fillId="0" borderId="2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6"/>
  <sheetViews>
    <sheetView showGridLines="0" topLeftCell="H1" zoomScaleNormal="100" workbookViewId="0">
      <selection activeCell="X5" sqref="X5:X34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6640625" style="1" bestFit="1" customWidth="1"/>
    <col min="9" max="9" width="6.33203125" style="1" bestFit="1" customWidth="1"/>
    <col min="10" max="10" width="19" style="1" customWidth="1"/>
    <col min="11" max="11" width="4.5546875" style="1" bestFit="1" customWidth="1"/>
    <col min="12" max="12" width="15.88671875" style="2" bestFit="1" customWidth="1"/>
    <col min="13" max="13" width="9.88671875" style="2" bestFit="1" customWidth="1"/>
    <col min="14" max="14" width="10.88671875" style="2" bestFit="1" customWidth="1"/>
    <col min="15" max="15" width="16" style="2" bestFit="1" customWidth="1"/>
    <col min="16" max="16" width="13.33203125" style="2" bestFit="1" customWidth="1"/>
    <col min="17" max="17" width="7.6640625" style="2" bestFit="1" customWidth="1"/>
    <col min="18" max="18" width="8.5546875" style="2" bestFit="1" customWidth="1"/>
    <col min="19" max="19" width="15.88671875" style="2" bestFit="1" customWidth="1"/>
    <col min="20" max="20" width="14.33203125" style="2" bestFit="1" customWidth="1"/>
    <col min="21" max="21" width="6.6640625" style="3" customWidth="1"/>
    <col min="22" max="22" width="13.33203125" style="2" bestFit="1" customWidth="1"/>
    <col min="23" max="23" width="6.6640625" style="3" customWidth="1"/>
    <col min="24" max="24" width="13.33203125" style="2" bestFit="1" customWidth="1"/>
    <col min="25" max="25" width="6.6640625" style="3" customWidth="1"/>
    <col min="26" max="16384" width="9.109375" style="1"/>
  </cols>
  <sheetData>
    <row r="1" spans="2:25" ht="14.4" thickBot="1" x14ac:dyDescent="0.35"/>
    <row r="2" spans="2:25" ht="14.4" thickBot="1" x14ac:dyDescent="0.35">
      <c r="B2" s="121" t="s">
        <v>0</v>
      </c>
      <c r="C2" s="123"/>
      <c r="D2" s="123"/>
      <c r="E2" s="123"/>
      <c r="F2" s="123"/>
      <c r="G2" s="123"/>
      <c r="H2" s="123"/>
      <c r="I2" s="123"/>
      <c r="J2" s="123"/>
      <c r="K2" s="131"/>
      <c r="L2" s="119" t="s">
        <v>1</v>
      </c>
      <c r="M2" s="132" t="s">
        <v>2</v>
      </c>
      <c r="N2" s="133"/>
      <c r="O2" s="119" t="s">
        <v>3</v>
      </c>
      <c r="P2" s="119" t="s">
        <v>4</v>
      </c>
      <c r="Q2" s="121" t="s">
        <v>5</v>
      </c>
      <c r="R2" s="131"/>
      <c r="S2" s="119" t="s">
        <v>6</v>
      </c>
      <c r="T2" s="121" t="s">
        <v>7</v>
      </c>
      <c r="U2" s="122"/>
      <c r="V2" s="123"/>
      <c r="W2" s="122"/>
      <c r="X2" s="123"/>
      <c r="Y2" s="124"/>
    </row>
    <row r="3" spans="2:25" ht="27.6" x14ac:dyDescent="0.3">
      <c r="B3" s="125" t="s">
        <v>8</v>
      </c>
      <c r="C3" s="126"/>
      <c r="D3" s="127" t="s">
        <v>9</v>
      </c>
      <c r="E3" s="127" t="s">
        <v>10</v>
      </c>
      <c r="F3" s="129" t="s">
        <v>11</v>
      </c>
      <c r="G3" s="130"/>
      <c r="H3" s="127" t="s">
        <v>12</v>
      </c>
      <c r="I3" s="125" t="s">
        <v>13</v>
      </c>
      <c r="J3" s="126"/>
      <c r="K3" s="127" t="s">
        <v>14</v>
      </c>
      <c r="L3" s="120"/>
      <c r="M3" s="34" t="s">
        <v>15</v>
      </c>
      <c r="N3" s="34" t="s">
        <v>16</v>
      </c>
      <c r="O3" s="120"/>
      <c r="P3" s="120"/>
      <c r="Q3" s="4" t="s">
        <v>17</v>
      </c>
      <c r="R3" s="4" t="s">
        <v>18</v>
      </c>
      <c r="S3" s="120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28"/>
      <c r="E4" s="128"/>
      <c r="F4" s="36" t="s">
        <v>25</v>
      </c>
      <c r="G4" s="36" t="s">
        <v>26</v>
      </c>
      <c r="H4" s="128"/>
      <c r="I4" s="36" t="s">
        <v>23</v>
      </c>
      <c r="J4" s="36" t="s">
        <v>24</v>
      </c>
      <c r="K4" s="128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9" x14ac:dyDescent="0.3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69" x14ac:dyDescent="0.3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5.2" x14ac:dyDescent="0.3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5.2" x14ac:dyDescent="0.3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41.4" x14ac:dyDescent="0.3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41.4" x14ac:dyDescent="0.3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41.4" x14ac:dyDescent="0.3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5.2" x14ac:dyDescent="0.3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41.4" x14ac:dyDescent="0.3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9" x14ac:dyDescent="0.3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9" x14ac:dyDescent="0.3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55.2" x14ac:dyDescent="0.3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9" x14ac:dyDescent="0.3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9" x14ac:dyDescent="0.3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9" x14ac:dyDescent="0.3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9" x14ac:dyDescent="0.3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41.4" x14ac:dyDescent="0.3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41.4" x14ac:dyDescent="0.3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5.2" x14ac:dyDescent="0.3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55.2" x14ac:dyDescent="0.3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41.4" x14ac:dyDescent="0.3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41.4" x14ac:dyDescent="0.3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42" thickBot="1" x14ac:dyDescent="0.35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3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3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8"/>
  <sheetViews>
    <sheetView showGridLines="0" topLeftCell="J1" zoomScaleNormal="100" workbookViewId="0">
      <selection activeCell="X5" sqref="X5:X47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6640625" style="1" bestFit="1" customWidth="1"/>
    <col min="9" max="9" width="6.33203125" style="1" bestFit="1" customWidth="1"/>
    <col min="10" max="10" width="19" style="1" customWidth="1"/>
    <col min="11" max="11" width="4.5546875" style="1" bestFit="1" customWidth="1"/>
    <col min="12" max="12" width="16" style="2" bestFit="1" customWidth="1"/>
    <col min="13" max="13" width="13.33203125" style="2" bestFit="1" customWidth="1"/>
    <col min="14" max="14" width="11" style="2" bestFit="1" customWidth="1"/>
    <col min="15" max="15" width="16.109375" style="2" bestFit="1" customWidth="1"/>
    <col min="16" max="16" width="13.44140625" style="2" bestFit="1" customWidth="1"/>
    <col min="17" max="17" width="7.88671875" style="2" bestFit="1" customWidth="1"/>
    <col min="18" max="18" width="8.6640625" style="2" bestFit="1" customWidth="1"/>
    <col min="19" max="19" width="16" style="2" bestFit="1" customWidth="1"/>
    <col min="20" max="20" width="14.5546875" style="2" bestFit="1" customWidth="1"/>
    <col min="21" max="21" width="6.6640625" style="3" customWidth="1"/>
    <col min="22" max="22" width="14.33203125" style="2" bestFit="1" customWidth="1"/>
    <col min="23" max="23" width="6.6640625" style="3" customWidth="1"/>
    <col min="24" max="24" width="14.33203125" style="2" bestFit="1" customWidth="1"/>
    <col min="25" max="25" width="6.6640625" style="3" customWidth="1"/>
    <col min="26" max="16384" width="9.109375" style="1"/>
  </cols>
  <sheetData>
    <row r="1" spans="2:25" ht="14.4" thickBot="1" x14ac:dyDescent="0.35"/>
    <row r="2" spans="2:25" ht="14.4" thickBot="1" x14ac:dyDescent="0.35">
      <c r="B2" s="121" t="s">
        <v>0</v>
      </c>
      <c r="C2" s="123"/>
      <c r="D2" s="123"/>
      <c r="E2" s="123"/>
      <c r="F2" s="123"/>
      <c r="G2" s="123"/>
      <c r="H2" s="123"/>
      <c r="I2" s="123"/>
      <c r="J2" s="123"/>
      <c r="K2" s="131"/>
      <c r="L2" s="119" t="s">
        <v>1</v>
      </c>
      <c r="M2" s="132" t="s">
        <v>2</v>
      </c>
      <c r="N2" s="133"/>
      <c r="O2" s="119" t="s">
        <v>3</v>
      </c>
      <c r="P2" s="119" t="s">
        <v>4</v>
      </c>
      <c r="Q2" s="121" t="s">
        <v>5</v>
      </c>
      <c r="R2" s="131"/>
      <c r="S2" s="119" t="s">
        <v>6</v>
      </c>
      <c r="T2" s="121" t="s">
        <v>7</v>
      </c>
      <c r="U2" s="122"/>
      <c r="V2" s="123"/>
      <c r="W2" s="122"/>
      <c r="X2" s="123"/>
      <c r="Y2" s="124"/>
    </row>
    <row r="3" spans="2:25" x14ac:dyDescent="0.3">
      <c r="B3" s="125" t="s">
        <v>8</v>
      </c>
      <c r="C3" s="126"/>
      <c r="D3" s="127" t="s">
        <v>9</v>
      </c>
      <c r="E3" s="127" t="s">
        <v>10</v>
      </c>
      <c r="F3" s="129" t="s">
        <v>11</v>
      </c>
      <c r="G3" s="130"/>
      <c r="H3" s="127" t="s">
        <v>12</v>
      </c>
      <c r="I3" s="125" t="s">
        <v>13</v>
      </c>
      <c r="J3" s="126"/>
      <c r="K3" s="127" t="s">
        <v>14</v>
      </c>
      <c r="L3" s="120"/>
      <c r="M3" s="34" t="s">
        <v>15</v>
      </c>
      <c r="N3" s="34" t="s">
        <v>16</v>
      </c>
      <c r="O3" s="120"/>
      <c r="P3" s="120"/>
      <c r="Q3" s="4" t="s">
        <v>17</v>
      </c>
      <c r="R3" s="4" t="s">
        <v>18</v>
      </c>
      <c r="S3" s="120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28"/>
      <c r="E4" s="128"/>
      <c r="F4" s="36" t="s">
        <v>25</v>
      </c>
      <c r="G4" s="36" t="s">
        <v>26</v>
      </c>
      <c r="H4" s="128"/>
      <c r="I4" s="36" t="s">
        <v>23</v>
      </c>
      <c r="J4" s="36" t="s">
        <v>24</v>
      </c>
      <c r="K4" s="128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9" x14ac:dyDescent="0.3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69" x14ac:dyDescent="0.3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5.2" x14ac:dyDescent="0.3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5.2" x14ac:dyDescent="0.3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41.4" x14ac:dyDescent="0.3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41.4" x14ac:dyDescent="0.3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41.4" x14ac:dyDescent="0.3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5.2" x14ac:dyDescent="0.3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41.4" x14ac:dyDescent="0.3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9" x14ac:dyDescent="0.3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9" x14ac:dyDescent="0.3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9" x14ac:dyDescent="0.3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55.2" x14ac:dyDescent="0.3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9" x14ac:dyDescent="0.3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9" x14ac:dyDescent="0.3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9" x14ac:dyDescent="0.3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9" x14ac:dyDescent="0.3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9" x14ac:dyDescent="0.3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9" x14ac:dyDescent="0.3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9" x14ac:dyDescent="0.3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9" x14ac:dyDescent="0.3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55.2" x14ac:dyDescent="0.3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9" x14ac:dyDescent="0.3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9" x14ac:dyDescent="0.3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9" x14ac:dyDescent="0.3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9" x14ac:dyDescent="0.3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9" x14ac:dyDescent="0.3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41.4" x14ac:dyDescent="0.3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41.4" x14ac:dyDescent="0.3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41.4" x14ac:dyDescent="0.3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41.4" x14ac:dyDescent="0.3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5.2" x14ac:dyDescent="0.3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5.2" x14ac:dyDescent="0.3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55.2" x14ac:dyDescent="0.3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41.4" x14ac:dyDescent="0.3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41.4" x14ac:dyDescent="0.3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42" thickBot="1" x14ac:dyDescent="0.35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4.4" thickTop="1" x14ac:dyDescent="0.3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52"/>
  <sheetViews>
    <sheetView showGridLines="0" topLeftCell="D47" zoomScaleNormal="100" workbookViewId="0">
      <selection activeCell="D56" sqref="D56"/>
    </sheetView>
  </sheetViews>
  <sheetFormatPr defaultColWidth="9.109375" defaultRowHeight="13.8" x14ac:dyDescent="0.3"/>
  <cols>
    <col min="1" max="1" width="4.6640625" style="1" customWidth="1"/>
    <col min="2" max="2" width="6.44140625" style="1" bestFit="1" customWidth="1"/>
    <col min="3" max="3" width="9.109375" style="1" bestFit="1" customWidth="1"/>
    <col min="4" max="4" width="9.6640625" style="1" customWidth="1"/>
    <col min="5" max="5" width="15.44140625" style="1" bestFit="1" customWidth="1"/>
    <col min="6" max="6" width="12.8867187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5.109375" style="1" bestFit="1" customWidth="1"/>
    <col min="12" max="12" width="16.33203125" style="2" bestFit="1" customWidth="1"/>
    <col min="13" max="13" width="14.33203125" style="2" bestFit="1" customWidth="1"/>
    <col min="14" max="14" width="13.33203125" style="2" bestFit="1" customWidth="1"/>
    <col min="15" max="15" width="16.44140625" style="2" bestFit="1" customWidth="1"/>
    <col min="16" max="16" width="13.6640625" style="2" bestFit="1" customWidth="1"/>
    <col min="17" max="17" width="8.109375" style="2" bestFit="1" customWidth="1"/>
    <col min="18" max="18" width="10" style="2" bestFit="1" customWidth="1"/>
    <col min="19" max="19" width="16.109375" style="2" bestFit="1" customWidth="1"/>
    <col min="20" max="20" width="14.5546875" style="2" bestFit="1" customWidth="1"/>
    <col min="21" max="21" width="7.6640625" style="3" bestFit="1" customWidth="1"/>
    <col min="22" max="22" width="14.5546875" style="2" bestFit="1" customWidth="1"/>
    <col min="23" max="23" width="7.6640625" style="3" bestFit="1" customWidth="1"/>
    <col min="24" max="24" width="14.44140625" style="2" bestFit="1" customWidth="1"/>
    <col min="25" max="25" width="7.66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121" t="s">
        <v>0</v>
      </c>
      <c r="C2" s="123"/>
      <c r="D2" s="123"/>
      <c r="E2" s="123"/>
      <c r="F2" s="123"/>
      <c r="G2" s="123"/>
      <c r="H2" s="123"/>
      <c r="I2" s="123"/>
      <c r="J2" s="123"/>
      <c r="K2" s="131"/>
      <c r="L2" s="119" t="s">
        <v>1</v>
      </c>
      <c r="M2" s="132" t="s">
        <v>2</v>
      </c>
      <c r="N2" s="133"/>
      <c r="O2" s="119" t="s">
        <v>3</v>
      </c>
      <c r="P2" s="119" t="s">
        <v>4</v>
      </c>
      <c r="Q2" s="121" t="s">
        <v>5</v>
      </c>
      <c r="R2" s="131"/>
      <c r="S2" s="119" t="s">
        <v>6</v>
      </c>
      <c r="T2" s="121" t="s">
        <v>7</v>
      </c>
      <c r="U2" s="122"/>
      <c r="V2" s="123"/>
      <c r="W2" s="122"/>
      <c r="X2" s="123"/>
      <c r="Y2" s="124"/>
    </row>
    <row r="3" spans="2:25" x14ac:dyDescent="0.3">
      <c r="B3" s="125" t="s">
        <v>8</v>
      </c>
      <c r="C3" s="126"/>
      <c r="D3" s="127" t="s">
        <v>9</v>
      </c>
      <c r="E3" s="127" t="s">
        <v>10</v>
      </c>
      <c r="F3" s="129" t="s">
        <v>11</v>
      </c>
      <c r="G3" s="130"/>
      <c r="H3" s="127" t="s">
        <v>12</v>
      </c>
      <c r="I3" s="125" t="s">
        <v>13</v>
      </c>
      <c r="J3" s="126"/>
      <c r="K3" s="127" t="s">
        <v>14</v>
      </c>
      <c r="L3" s="120"/>
      <c r="M3" s="34" t="s">
        <v>15</v>
      </c>
      <c r="N3" s="34" t="s">
        <v>16</v>
      </c>
      <c r="O3" s="120"/>
      <c r="P3" s="120"/>
      <c r="Q3" s="4" t="s">
        <v>17</v>
      </c>
      <c r="R3" s="4" t="s">
        <v>18</v>
      </c>
      <c r="S3" s="120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28"/>
      <c r="E4" s="128"/>
      <c r="F4" s="36" t="s">
        <v>25</v>
      </c>
      <c r="G4" s="36" t="s">
        <v>26</v>
      </c>
      <c r="H4" s="128"/>
      <c r="I4" s="36" t="s">
        <v>23</v>
      </c>
      <c r="J4" s="36" t="s">
        <v>24</v>
      </c>
      <c r="K4" s="128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9" x14ac:dyDescent="0.3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69" x14ac:dyDescent="0.3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5.2" x14ac:dyDescent="0.3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5.2" x14ac:dyDescent="0.3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5.2" x14ac:dyDescent="0.3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41.4" x14ac:dyDescent="0.3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41.4" x14ac:dyDescent="0.3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41.4" x14ac:dyDescent="0.3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5.2" x14ac:dyDescent="0.3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41.4" x14ac:dyDescent="0.3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9" x14ac:dyDescent="0.3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9" x14ac:dyDescent="0.3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55.2" x14ac:dyDescent="0.3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9" x14ac:dyDescent="0.3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9" x14ac:dyDescent="0.3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9" x14ac:dyDescent="0.3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9" x14ac:dyDescent="0.3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9" x14ac:dyDescent="0.3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9" x14ac:dyDescent="0.3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9" x14ac:dyDescent="0.3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9" x14ac:dyDescent="0.3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55.2" x14ac:dyDescent="0.3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9" x14ac:dyDescent="0.3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9" x14ac:dyDescent="0.3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9" x14ac:dyDescent="0.3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9" x14ac:dyDescent="0.3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9" x14ac:dyDescent="0.3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41.4" x14ac:dyDescent="0.3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41.4" x14ac:dyDescent="0.3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41.4" x14ac:dyDescent="0.3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41.4" x14ac:dyDescent="0.3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5.2" x14ac:dyDescent="0.3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5.2" x14ac:dyDescent="0.3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55.2" x14ac:dyDescent="0.3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55.2" x14ac:dyDescent="0.3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41.4" x14ac:dyDescent="0.3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41.4" x14ac:dyDescent="0.3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41.4" x14ac:dyDescent="0.3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41.4" x14ac:dyDescent="0.3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42" thickBot="1" x14ac:dyDescent="0.35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4.4" thickTop="1" x14ac:dyDescent="0.3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8"/>
  <sheetViews>
    <sheetView showGridLines="0" topLeftCell="D46" zoomScale="98" zoomScaleNormal="98" workbookViewId="0">
      <selection activeCell="M56" sqref="A56:XFD59"/>
    </sheetView>
  </sheetViews>
  <sheetFormatPr defaultColWidth="9.109375" defaultRowHeight="13.8" x14ac:dyDescent="0.3"/>
  <cols>
    <col min="1" max="1" width="6.33203125" style="40" bestFit="1" customWidth="1"/>
    <col min="2" max="2" width="9" style="40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7.5546875" style="41" customWidth="1"/>
    <col min="12" max="12" width="16.5546875" style="41" bestFit="1" customWidth="1"/>
    <col min="13" max="13" width="15.44140625" style="41" bestFit="1" customWidth="1"/>
    <col min="14" max="14" width="17.88671875" style="41" customWidth="1"/>
    <col min="15" max="15" width="10.109375" style="41" customWidth="1"/>
    <col min="16" max="16" width="7.88671875" style="41" bestFit="1" customWidth="1"/>
    <col min="17" max="17" width="7.6640625" style="41" customWidth="1"/>
    <col min="18" max="18" width="16.44140625" style="41" customWidth="1"/>
    <col min="19" max="19" width="17.6640625" style="41" bestFit="1" customWidth="1"/>
    <col min="20" max="20" width="8.88671875" style="42" customWidth="1"/>
    <col min="21" max="21" width="17.44140625" style="41" bestFit="1" customWidth="1"/>
    <col min="22" max="22" width="8.44140625" style="42" customWidth="1"/>
    <col min="23" max="23" width="17.44140625" style="41" bestFit="1" customWidth="1"/>
    <col min="24" max="24" width="8.44140625" style="42" customWidth="1"/>
    <col min="25" max="16384" width="9.109375" style="40"/>
  </cols>
  <sheetData>
    <row r="1" spans="1:24" ht="14.4" thickBot="1" x14ac:dyDescent="0.35"/>
    <row r="2" spans="1:24" ht="14.4" thickBot="1" x14ac:dyDescent="0.35">
      <c r="A2" s="136" t="s">
        <v>0</v>
      </c>
      <c r="B2" s="138"/>
      <c r="C2" s="138"/>
      <c r="D2" s="138"/>
      <c r="E2" s="138"/>
      <c r="F2" s="138"/>
      <c r="G2" s="138"/>
      <c r="H2" s="138"/>
      <c r="I2" s="138"/>
      <c r="J2" s="146"/>
      <c r="K2" s="134" t="s">
        <v>1</v>
      </c>
      <c r="L2" s="147" t="s">
        <v>2</v>
      </c>
      <c r="M2" s="148"/>
      <c r="N2" s="134" t="s">
        <v>3</v>
      </c>
      <c r="O2" s="134" t="s">
        <v>4</v>
      </c>
      <c r="P2" s="136" t="s">
        <v>5</v>
      </c>
      <c r="Q2" s="146"/>
      <c r="R2" s="134" t="s">
        <v>6</v>
      </c>
      <c r="S2" s="136" t="s">
        <v>7</v>
      </c>
      <c r="T2" s="137"/>
      <c r="U2" s="138"/>
      <c r="V2" s="137"/>
      <c r="W2" s="138"/>
      <c r="X2" s="139"/>
    </row>
    <row r="3" spans="1:24" ht="27.6" x14ac:dyDescent="0.3">
      <c r="A3" s="140" t="s">
        <v>8</v>
      </c>
      <c r="B3" s="141"/>
      <c r="C3" s="142" t="s">
        <v>9</v>
      </c>
      <c r="D3" s="142" t="s">
        <v>10</v>
      </c>
      <c r="E3" s="144" t="s">
        <v>11</v>
      </c>
      <c r="F3" s="145"/>
      <c r="G3" s="142" t="s">
        <v>12</v>
      </c>
      <c r="H3" s="140" t="s">
        <v>13</v>
      </c>
      <c r="I3" s="141"/>
      <c r="J3" s="142" t="s">
        <v>14</v>
      </c>
      <c r="K3" s="135"/>
      <c r="L3" s="43" t="s">
        <v>15</v>
      </c>
      <c r="M3" s="43" t="s">
        <v>16</v>
      </c>
      <c r="N3" s="135"/>
      <c r="O3" s="135"/>
      <c r="P3" s="44" t="s">
        <v>17</v>
      </c>
      <c r="Q3" s="44" t="s">
        <v>18</v>
      </c>
      <c r="R3" s="135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5">
      <c r="A4" s="49" t="s">
        <v>23</v>
      </c>
      <c r="B4" s="49" t="s">
        <v>24</v>
      </c>
      <c r="C4" s="143"/>
      <c r="D4" s="143"/>
      <c r="E4" s="49" t="s">
        <v>25</v>
      </c>
      <c r="F4" s="49" t="s">
        <v>26</v>
      </c>
      <c r="G4" s="143"/>
      <c r="H4" s="49" t="s">
        <v>23</v>
      </c>
      <c r="I4" s="49" t="s">
        <v>24</v>
      </c>
      <c r="J4" s="143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5.2" x14ac:dyDescent="0.3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9" x14ac:dyDescent="0.3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69" x14ac:dyDescent="0.3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5.2" x14ac:dyDescent="0.3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5.2" x14ac:dyDescent="0.3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5.2" x14ac:dyDescent="0.3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5.2" x14ac:dyDescent="0.3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41.4" x14ac:dyDescent="0.3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41.4" x14ac:dyDescent="0.3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41.4" x14ac:dyDescent="0.3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5.2" x14ac:dyDescent="0.3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41.4" x14ac:dyDescent="0.3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9" x14ac:dyDescent="0.3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9" x14ac:dyDescent="0.3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3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9" x14ac:dyDescent="0.3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9" x14ac:dyDescent="0.3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9" x14ac:dyDescent="0.3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55.2" x14ac:dyDescent="0.3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9" x14ac:dyDescent="0.3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9" x14ac:dyDescent="0.3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9" x14ac:dyDescent="0.3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9" x14ac:dyDescent="0.3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9" x14ac:dyDescent="0.3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9" x14ac:dyDescent="0.3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9" x14ac:dyDescent="0.3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9" x14ac:dyDescent="0.3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9" x14ac:dyDescent="0.3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9" x14ac:dyDescent="0.3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55.2" x14ac:dyDescent="0.3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9" x14ac:dyDescent="0.3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9" x14ac:dyDescent="0.3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9" x14ac:dyDescent="0.3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9" x14ac:dyDescent="0.3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9" x14ac:dyDescent="0.3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41.4" x14ac:dyDescent="0.3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41.4" x14ac:dyDescent="0.3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41.4" x14ac:dyDescent="0.3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41.4" x14ac:dyDescent="0.3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5.2" x14ac:dyDescent="0.3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5.2" x14ac:dyDescent="0.3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55.2" x14ac:dyDescent="0.3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55.2" x14ac:dyDescent="0.3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41.4" x14ac:dyDescent="0.3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41.4" x14ac:dyDescent="0.3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41.4" x14ac:dyDescent="0.3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41.4" x14ac:dyDescent="0.3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42" thickBot="1" x14ac:dyDescent="0.3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3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3"/>
    <row r="56" spans="1:24" x14ac:dyDescent="0.3">
      <c r="T56" s="41"/>
      <c r="V56" s="41"/>
      <c r="X56" s="41"/>
    </row>
    <row r="57" spans="1:24" x14ac:dyDescent="0.3">
      <c r="T57" s="41"/>
      <c r="V57" s="41"/>
      <c r="X57" s="41"/>
    </row>
    <row r="58" spans="1:24" x14ac:dyDescent="0.3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9"/>
  <sheetViews>
    <sheetView showGridLines="0" zoomScale="98" zoomScaleNormal="98" workbookViewId="0">
      <selection activeCell="F10" sqref="F10"/>
    </sheetView>
  </sheetViews>
  <sheetFormatPr defaultColWidth="9.109375" defaultRowHeight="13.8" x14ac:dyDescent="0.3"/>
  <cols>
    <col min="1" max="1" width="6.33203125" style="40" bestFit="1" customWidth="1"/>
    <col min="2" max="2" width="9" style="40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7.5546875" style="41" customWidth="1"/>
    <col min="12" max="12" width="16.5546875" style="41" bestFit="1" customWidth="1"/>
    <col min="13" max="13" width="15.44140625" style="41" bestFit="1" customWidth="1"/>
    <col min="14" max="14" width="17.88671875" style="41" customWidth="1"/>
    <col min="15" max="15" width="10.109375" style="41" customWidth="1"/>
    <col min="16" max="16" width="7.88671875" style="41" bestFit="1" customWidth="1"/>
    <col min="17" max="17" width="10.109375" style="41" customWidth="1"/>
    <col min="18" max="18" width="16.44140625" style="41" customWidth="1"/>
    <col min="19" max="19" width="17.6640625" style="41" bestFit="1" customWidth="1"/>
    <col min="20" max="20" width="8.88671875" style="42" customWidth="1"/>
    <col min="21" max="21" width="17.44140625" style="41" bestFit="1" customWidth="1"/>
    <col min="22" max="22" width="8.44140625" style="42" customWidth="1"/>
    <col min="23" max="23" width="17.44140625" style="41" bestFit="1" customWidth="1"/>
    <col min="24" max="24" width="8.44140625" style="42" customWidth="1"/>
    <col min="25" max="16384" width="9.109375" style="40"/>
  </cols>
  <sheetData>
    <row r="1" spans="1:24" ht="14.4" thickBot="1" x14ac:dyDescent="0.35"/>
    <row r="2" spans="1:24" ht="14.4" thickBot="1" x14ac:dyDescent="0.35">
      <c r="A2" s="136" t="s">
        <v>0</v>
      </c>
      <c r="B2" s="138"/>
      <c r="C2" s="138"/>
      <c r="D2" s="138"/>
      <c r="E2" s="138"/>
      <c r="F2" s="138"/>
      <c r="G2" s="138"/>
      <c r="H2" s="138"/>
      <c r="I2" s="138"/>
      <c r="J2" s="146"/>
      <c r="K2" s="134" t="s">
        <v>1</v>
      </c>
      <c r="L2" s="147" t="s">
        <v>2</v>
      </c>
      <c r="M2" s="148"/>
      <c r="N2" s="134" t="s">
        <v>3</v>
      </c>
      <c r="O2" s="134" t="s">
        <v>4</v>
      </c>
      <c r="P2" s="136" t="s">
        <v>5</v>
      </c>
      <c r="Q2" s="146"/>
      <c r="R2" s="134" t="s">
        <v>6</v>
      </c>
      <c r="S2" s="136" t="s">
        <v>7</v>
      </c>
      <c r="T2" s="137"/>
      <c r="U2" s="138"/>
      <c r="V2" s="137"/>
      <c r="W2" s="138"/>
      <c r="X2" s="139"/>
    </row>
    <row r="3" spans="1:24" x14ac:dyDescent="0.3">
      <c r="A3" s="140" t="s">
        <v>8</v>
      </c>
      <c r="B3" s="141"/>
      <c r="C3" s="142" t="s">
        <v>9</v>
      </c>
      <c r="D3" s="142" t="s">
        <v>10</v>
      </c>
      <c r="E3" s="144" t="s">
        <v>11</v>
      </c>
      <c r="F3" s="145"/>
      <c r="G3" s="142" t="s">
        <v>12</v>
      </c>
      <c r="H3" s="140" t="s">
        <v>13</v>
      </c>
      <c r="I3" s="141"/>
      <c r="J3" s="142" t="s">
        <v>14</v>
      </c>
      <c r="K3" s="135"/>
      <c r="L3" s="73" t="s">
        <v>15</v>
      </c>
      <c r="M3" s="73" t="s">
        <v>16</v>
      </c>
      <c r="N3" s="135"/>
      <c r="O3" s="135"/>
      <c r="P3" s="44" t="s">
        <v>17</v>
      </c>
      <c r="Q3" s="44" t="s">
        <v>18</v>
      </c>
      <c r="R3" s="135"/>
      <c r="S3" s="74" t="s">
        <v>19</v>
      </c>
      <c r="T3" s="46" t="s">
        <v>20</v>
      </c>
      <c r="U3" s="74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5">
      <c r="A4" s="75" t="s">
        <v>23</v>
      </c>
      <c r="B4" s="75" t="s">
        <v>24</v>
      </c>
      <c r="C4" s="143"/>
      <c r="D4" s="143"/>
      <c r="E4" s="75" t="s">
        <v>25</v>
      </c>
      <c r="F4" s="75" t="s">
        <v>26</v>
      </c>
      <c r="G4" s="143"/>
      <c r="H4" s="75" t="s">
        <v>23</v>
      </c>
      <c r="I4" s="75" t="s">
        <v>24</v>
      </c>
      <c r="J4" s="143"/>
      <c r="K4" s="75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5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5.2" x14ac:dyDescent="0.3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69" x14ac:dyDescent="0.3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69" x14ac:dyDescent="0.3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5.2" x14ac:dyDescent="0.3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5.2" x14ac:dyDescent="0.3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5.2" x14ac:dyDescent="0.3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5.2" x14ac:dyDescent="0.3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41.4" x14ac:dyDescent="0.3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41.4" x14ac:dyDescent="0.3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41.4" x14ac:dyDescent="0.3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5.2" x14ac:dyDescent="0.3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41.4" x14ac:dyDescent="0.3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9" x14ac:dyDescent="0.3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9" x14ac:dyDescent="0.3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3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9" x14ac:dyDescent="0.3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9" x14ac:dyDescent="0.3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9" x14ac:dyDescent="0.3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55.2" x14ac:dyDescent="0.3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9" x14ac:dyDescent="0.3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9" x14ac:dyDescent="0.3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9" x14ac:dyDescent="0.3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9" x14ac:dyDescent="0.3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9" x14ac:dyDescent="0.3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9" x14ac:dyDescent="0.3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9" x14ac:dyDescent="0.3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9" x14ac:dyDescent="0.3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9" x14ac:dyDescent="0.3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9" x14ac:dyDescent="0.3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9" x14ac:dyDescent="0.3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55.2" x14ac:dyDescent="0.3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9" x14ac:dyDescent="0.3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9" x14ac:dyDescent="0.3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9" x14ac:dyDescent="0.3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9" x14ac:dyDescent="0.3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9" x14ac:dyDescent="0.3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41.4" x14ac:dyDescent="0.3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41.4" x14ac:dyDescent="0.3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41.4" x14ac:dyDescent="0.3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41.4" x14ac:dyDescent="0.3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5.2" x14ac:dyDescent="0.3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5.2" x14ac:dyDescent="0.3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55.2" x14ac:dyDescent="0.3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55.2" x14ac:dyDescent="0.3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41.4" x14ac:dyDescent="0.3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41.4" x14ac:dyDescent="0.3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41.4" x14ac:dyDescent="0.3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41.4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42" thickBot="1" x14ac:dyDescent="0.35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3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3"/>
    <row r="57" spans="1:24" x14ac:dyDescent="0.3">
      <c r="T57" s="41"/>
      <c r="V57" s="41"/>
      <c r="X57" s="41"/>
    </row>
    <row r="58" spans="1:24" x14ac:dyDescent="0.3">
      <c r="T58" s="41"/>
      <c r="V58" s="41"/>
      <c r="X58" s="41"/>
    </row>
    <row r="59" spans="1:24" x14ac:dyDescent="0.3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6"/>
  <sheetViews>
    <sheetView view="pageBreakPreview" zoomScale="73" zoomScaleNormal="73" zoomScaleSheetLayoutView="73" workbookViewId="0">
      <selection activeCell="L1" sqref="L1"/>
    </sheetView>
  </sheetViews>
  <sheetFormatPr defaultColWidth="9.109375" defaultRowHeight="24.75" customHeight="1" x14ac:dyDescent="0.3"/>
  <cols>
    <col min="1" max="1" width="7" style="40" customWidth="1"/>
    <col min="2" max="2" width="9" style="81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8.33203125" style="80" customWidth="1"/>
    <col min="12" max="12" width="16.5546875" style="80" bestFit="1" customWidth="1"/>
    <col min="13" max="13" width="15.44140625" style="80" bestFit="1" customWidth="1"/>
    <col min="14" max="14" width="23.33203125" style="80" bestFit="1" customWidth="1"/>
    <col min="15" max="15" width="12.33203125" style="80" customWidth="1"/>
    <col min="16" max="16" width="7.88671875" style="80" bestFit="1" customWidth="1"/>
    <col min="17" max="17" width="12.6640625" style="80" bestFit="1" customWidth="1"/>
    <col min="18" max="18" width="18.5546875" style="80" customWidth="1"/>
    <col min="19" max="19" width="18.109375" style="80" customWidth="1"/>
    <col min="20" max="20" width="9.109375" style="79" customWidth="1"/>
    <col min="21" max="21" width="17" style="80" customWidth="1"/>
    <col min="22" max="22" width="9" style="79" customWidth="1"/>
    <col min="23" max="23" width="18.6640625" style="80" customWidth="1"/>
    <col min="24" max="24" width="9.44140625" style="79" customWidth="1"/>
    <col min="25" max="16384" width="9.109375" style="40"/>
  </cols>
  <sheetData>
    <row r="1" spans="1:24" ht="24.75" customHeight="1" thickBot="1" x14ac:dyDescent="0.35"/>
    <row r="2" spans="1:24" ht="36.75" customHeight="1" thickBot="1" x14ac:dyDescent="0.35">
      <c r="A2" s="136" t="s">
        <v>0</v>
      </c>
      <c r="B2" s="138"/>
      <c r="C2" s="138"/>
      <c r="D2" s="138"/>
      <c r="E2" s="138"/>
      <c r="F2" s="138"/>
      <c r="G2" s="138"/>
      <c r="H2" s="138"/>
      <c r="I2" s="138"/>
      <c r="J2" s="146"/>
      <c r="K2" s="134" t="s">
        <v>1</v>
      </c>
      <c r="L2" s="147" t="s">
        <v>2</v>
      </c>
      <c r="M2" s="148"/>
      <c r="N2" s="134" t="s">
        <v>3</v>
      </c>
      <c r="O2" s="134" t="s">
        <v>4</v>
      </c>
      <c r="P2" s="136" t="s">
        <v>5</v>
      </c>
      <c r="Q2" s="146"/>
      <c r="R2" s="134" t="s">
        <v>6</v>
      </c>
      <c r="S2" s="136" t="s">
        <v>7</v>
      </c>
      <c r="T2" s="137"/>
      <c r="U2" s="138"/>
      <c r="V2" s="137"/>
      <c r="W2" s="138"/>
      <c r="X2" s="139"/>
    </row>
    <row r="3" spans="1:24" ht="36.75" customHeight="1" x14ac:dyDescent="0.3">
      <c r="A3" s="140" t="s">
        <v>8</v>
      </c>
      <c r="B3" s="141"/>
      <c r="C3" s="142" t="s">
        <v>9</v>
      </c>
      <c r="D3" s="142" t="s">
        <v>10</v>
      </c>
      <c r="E3" s="144" t="s">
        <v>11</v>
      </c>
      <c r="F3" s="145"/>
      <c r="G3" s="142" t="s">
        <v>12</v>
      </c>
      <c r="H3" s="140" t="s">
        <v>13</v>
      </c>
      <c r="I3" s="141"/>
      <c r="J3" s="142" t="s">
        <v>14</v>
      </c>
      <c r="K3" s="135"/>
      <c r="L3" s="76" t="s">
        <v>15</v>
      </c>
      <c r="M3" s="76" t="s">
        <v>16</v>
      </c>
      <c r="N3" s="135"/>
      <c r="O3" s="135"/>
      <c r="P3" s="44" t="s">
        <v>17</v>
      </c>
      <c r="Q3" s="44" t="s">
        <v>18</v>
      </c>
      <c r="R3" s="135"/>
      <c r="S3" s="77" t="s">
        <v>19</v>
      </c>
      <c r="T3" s="46" t="s">
        <v>20</v>
      </c>
      <c r="U3" s="77" t="s">
        <v>21</v>
      </c>
      <c r="V3" s="47" t="s">
        <v>20</v>
      </c>
      <c r="W3" s="48" t="s">
        <v>22</v>
      </c>
      <c r="X3" s="47" t="s">
        <v>20</v>
      </c>
    </row>
    <row r="4" spans="1:24" ht="36.75" customHeight="1" thickBot="1" x14ac:dyDescent="0.35">
      <c r="A4" s="78" t="s">
        <v>23</v>
      </c>
      <c r="B4" s="78" t="s">
        <v>24</v>
      </c>
      <c r="C4" s="143"/>
      <c r="D4" s="143"/>
      <c r="E4" s="78" t="s">
        <v>25</v>
      </c>
      <c r="F4" s="78" t="s">
        <v>26</v>
      </c>
      <c r="G4" s="143"/>
      <c r="H4" s="78" t="s">
        <v>23</v>
      </c>
      <c r="I4" s="78" t="s">
        <v>24</v>
      </c>
      <c r="J4" s="143"/>
      <c r="K4" s="78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8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93.75" customHeight="1" x14ac:dyDescent="0.3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37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13814057.5</v>
      </c>
      <c r="T5" s="57">
        <f t="shared" ref="T5:X55" si="0">IFERROR(S5/$R5,"")</f>
        <v>0.45133095192502437</v>
      </c>
      <c r="U5" s="56">
        <v>13814057.5</v>
      </c>
      <c r="V5" s="57">
        <f t="shared" ref="V5:V55" si="1">IFERROR(U5/$R5,"")</f>
        <v>0.45133095192502437</v>
      </c>
      <c r="W5" s="56">
        <v>13814057.5</v>
      </c>
      <c r="X5" s="57">
        <f t="shared" ref="X5:X55" si="2">IFERROR(W5/$R5,"")</f>
        <v>0.45133095192502437</v>
      </c>
    </row>
    <row r="6" spans="1:24" ht="93.75" customHeight="1" x14ac:dyDescent="0.3">
      <c r="A6" s="58" t="s">
        <v>42</v>
      </c>
      <c r="B6" s="58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69257944.920000002</v>
      </c>
      <c r="T6" s="60">
        <f t="shared" si="0"/>
        <v>0.48548838345551459</v>
      </c>
      <c r="U6" s="37">
        <v>69257944.920000002</v>
      </c>
      <c r="V6" s="60">
        <f t="shared" si="1"/>
        <v>0.48548838345551459</v>
      </c>
      <c r="W6" s="37">
        <v>69257944.920000002</v>
      </c>
      <c r="X6" s="60">
        <f t="shared" si="2"/>
        <v>0.48548838345551459</v>
      </c>
    </row>
    <row r="7" spans="1:24" ht="93.75" customHeight="1" x14ac:dyDescent="0.3">
      <c r="A7" s="58" t="s">
        <v>42</v>
      </c>
      <c r="B7" s="58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1663340.51</v>
      </c>
      <c r="T7" s="60">
        <f>IFERROR(S7/$R7,"")</f>
        <v>0.45727322736369835</v>
      </c>
      <c r="U7" s="37">
        <v>1663340.51</v>
      </c>
      <c r="V7" s="60">
        <f t="shared" si="1"/>
        <v>0.45727322736369835</v>
      </c>
      <c r="W7" s="37">
        <v>1663340.51</v>
      </c>
      <c r="X7" s="60">
        <f t="shared" si="2"/>
        <v>0.45727322736369835</v>
      </c>
    </row>
    <row r="8" spans="1:24" ht="93.75" customHeight="1" x14ac:dyDescent="0.3">
      <c r="A8" s="58" t="s">
        <v>42</v>
      </c>
      <c r="B8" s="58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f t="shared" si="0"/>
        <v>3.9531449685175149E-3</v>
      </c>
      <c r="U8" s="37">
        <v>795463.69</v>
      </c>
      <c r="V8" s="60">
        <f t="shared" si="1"/>
        <v>3.9531449685175149E-3</v>
      </c>
      <c r="W8" s="37">
        <v>795463.69</v>
      </c>
      <c r="X8" s="60">
        <f t="shared" si="2"/>
        <v>3.9531449685175149E-3</v>
      </c>
    </row>
    <row r="9" spans="1:24" ht="93.75" customHeight="1" x14ac:dyDescent="0.3">
      <c r="A9" s="61" t="s">
        <v>42</v>
      </c>
      <c r="B9" s="61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f t="shared" ref="T9:T10" si="3">IFERROR(S9/$N9,"")</f>
        <v>1</v>
      </c>
      <c r="U9" s="38">
        <v>137853821.56999999</v>
      </c>
      <c r="V9" s="63">
        <f t="shared" ref="V9:V10" si="4">IFERROR(U9/$N9,"")</f>
        <v>1</v>
      </c>
      <c r="W9" s="38">
        <v>137853821.56999999</v>
      </c>
      <c r="X9" s="63">
        <f t="shared" ref="X9:X10" si="5">IFERROR(W9/$N9,"")</f>
        <v>1</v>
      </c>
    </row>
    <row r="10" spans="1:24" ht="93.75" customHeight="1" x14ac:dyDescent="0.3">
      <c r="A10" s="61" t="s">
        <v>42</v>
      </c>
      <c r="B10" s="61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f t="shared" si="3"/>
        <v>1</v>
      </c>
      <c r="U10" s="38">
        <v>234213542</v>
      </c>
      <c r="V10" s="63">
        <f t="shared" si="4"/>
        <v>1</v>
      </c>
      <c r="W10" s="38">
        <v>234213542</v>
      </c>
      <c r="X10" s="63">
        <f t="shared" si="5"/>
        <v>1</v>
      </c>
    </row>
    <row r="11" spans="1:24" ht="93.75" customHeight="1" x14ac:dyDescent="0.3">
      <c r="A11" s="58" t="s">
        <v>42</v>
      </c>
      <c r="B11" s="58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18968358.030000001</v>
      </c>
      <c r="T11" s="60">
        <f t="shared" si="0"/>
        <v>0.4589803610298282</v>
      </c>
      <c r="U11" s="37">
        <v>18968358.030000001</v>
      </c>
      <c r="V11" s="60">
        <f t="shared" si="1"/>
        <v>0.4589803610298282</v>
      </c>
      <c r="W11" s="37">
        <v>18968358.030000001</v>
      </c>
      <c r="X11" s="60">
        <f t="shared" si="2"/>
        <v>0.4589803610298282</v>
      </c>
    </row>
    <row r="12" spans="1:24" ht="93.75" customHeight="1" x14ac:dyDescent="0.3">
      <c r="A12" s="58" t="s">
        <v>42</v>
      </c>
      <c r="B12" s="58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469442280.22000003</v>
      </c>
      <c r="T12" s="60">
        <f t="shared" si="0"/>
        <v>0.50405261663143131</v>
      </c>
      <c r="U12" s="37">
        <v>469033325.97000003</v>
      </c>
      <c r="V12" s="60">
        <f t="shared" si="1"/>
        <v>0.5036135116157977</v>
      </c>
      <c r="W12" s="37">
        <v>469033325.97000003</v>
      </c>
      <c r="X12" s="60">
        <f t="shared" si="2"/>
        <v>0.5036135116157977</v>
      </c>
    </row>
    <row r="13" spans="1:24" ht="93.75" customHeight="1" x14ac:dyDescent="0.3">
      <c r="A13" s="58" t="s">
        <v>42</v>
      </c>
      <c r="B13" s="58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 t="s">
        <v>124</v>
      </c>
      <c r="I13" s="58" t="s">
        <v>48</v>
      </c>
      <c r="J13" s="58" t="s">
        <v>127</v>
      </c>
      <c r="K13" s="37">
        <v>0</v>
      </c>
      <c r="L13" s="37">
        <v>47075948.909999996</v>
      </c>
      <c r="M13" s="37"/>
      <c r="N13" s="37">
        <v>47075948.909999996</v>
      </c>
      <c r="O13" s="37">
        <v>0</v>
      </c>
      <c r="P13" s="37">
        <v>0</v>
      </c>
      <c r="Q13" s="37">
        <v>0</v>
      </c>
      <c r="R13" s="39">
        <v>47075948.909999996</v>
      </c>
      <c r="S13" s="37">
        <v>0</v>
      </c>
      <c r="T13" s="60">
        <f t="shared" si="0"/>
        <v>0</v>
      </c>
      <c r="U13" s="37">
        <v>0</v>
      </c>
      <c r="V13" s="60">
        <f t="shared" si="1"/>
        <v>0</v>
      </c>
      <c r="W13" s="37">
        <v>0</v>
      </c>
      <c r="X13" s="60">
        <f t="shared" si="2"/>
        <v>0</v>
      </c>
    </row>
    <row r="14" spans="1:24" ht="93.75" customHeight="1" x14ac:dyDescent="0.3">
      <c r="A14" s="58" t="s">
        <v>42</v>
      </c>
      <c r="B14" s="58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3</v>
      </c>
      <c r="K14" s="37">
        <v>139171107</v>
      </c>
      <c r="L14" s="37">
        <v>200000</v>
      </c>
      <c r="M14" s="37">
        <v>0</v>
      </c>
      <c r="N14" s="37">
        <v>139371107</v>
      </c>
      <c r="O14" s="37">
        <v>0</v>
      </c>
      <c r="P14" s="37">
        <v>0</v>
      </c>
      <c r="Q14" s="37">
        <v>-56900.94</v>
      </c>
      <c r="R14" s="39">
        <v>139314206.06</v>
      </c>
      <c r="S14" s="37">
        <v>76408466.719999999</v>
      </c>
      <c r="T14" s="60">
        <f t="shared" si="0"/>
        <v>0.54846141596710041</v>
      </c>
      <c r="U14" s="37">
        <v>63460420.780000001</v>
      </c>
      <c r="V14" s="60">
        <f t="shared" si="1"/>
        <v>0.4555200978762266</v>
      </c>
      <c r="W14" s="37">
        <v>63433515.460000001</v>
      </c>
      <c r="X14" s="60">
        <f t="shared" si="2"/>
        <v>0.45532697098155506</v>
      </c>
    </row>
    <row r="15" spans="1:24" ht="93.75" customHeight="1" x14ac:dyDescent="0.3">
      <c r="A15" s="58" t="s">
        <v>42</v>
      </c>
      <c r="B15" s="58" t="s">
        <v>43</v>
      </c>
      <c r="C15" s="58" t="s">
        <v>62</v>
      </c>
      <c r="D15" s="58" t="s">
        <v>63</v>
      </c>
      <c r="E15" s="58" t="s">
        <v>60</v>
      </c>
      <c r="F15" s="58" t="s">
        <v>64</v>
      </c>
      <c r="G15" s="58">
        <v>10</v>
      </c>
      <c r="H15" s="58" t="s">
        <v>124</v>
      </c>
      <c r="I15" s="58" t="s">
        <v>48</v>
      </c>
      <c r="J15" s="58">
        <v>3</v>
      </c>
      <c r="K15" s="37">
        <v>0</v>
      </c>
      <c r="L15" s="37">
        <v>63902603.659999996</v>
      </c>
      <c r="M15" s="37">
        <v>0</v>
      </c>
      <c r="N15" s="37">
        <v>63902603.659999996</v>
      </c>
      <c r="O15" s="37">
        <v>0</v>
      </c>
      <c r="P15" s="37">
        <v>0</v>
      </c>
      <c r="Q15" s="37">
        <v>0</v>
      </c>
      <c r="R15" s="39">
        <v>63902603.659999996</v>
      </c>
      <c r="S15" s="37">
        <v>0</v>
      </c>
      <c r="T15" s="60">
        <f t="shared" si="0"/>
        <v>0</v>
      </c>
      <c r="U15" s="37">
        <v>0</v>
      </c>
      <c r="V15" s="60">
        <f t="shared" si="1"/>
        <v>0</v>
      </c>
      <c r="W15" s="37">
        <v>0</v>
      </c>
      <c r="X15" s="60">
        <f t="shared" si="2"/>
        <v>0</v>
      </c>
    </row>
    <row r="16" spans="1:24" ht="93.75" customHeight="1" x14ac:dyDescent="0.3">
      <c r="A16" s="58" t="s">
        <v>42</v>
      </c>
      <c r="B16" s="58" t="s">
        <v>43</v>
      </c>
      <c r="C16" s="58" t="s">
        <v>62</v>
      </c>
      <c r="D16" s="58" t="s">
        <v>63</v>
      </c>
      <c r="E16" s="58" t="s">
        <v>60</v>
      </c>
      <c r="F16" s="58" t="s">
        <v>64</v>
      </c>
      <c r="G16" s="58">
        <v>10</v>
      </c>
      <c r="H16" s="58">
        <v>101</v>
      </c>
      <c r="I16" s="58" t="s">
        <v>48</v>
      </c>
      <c r="J16" s="58">
        <v>4</v>
      </c>
      <c r="K16" s="37">
        <v>3017000</v>
      </c>
      <c r="L16" s="37">
        <v>0</v>
      </c>
      <c r="M16" s="37">
        <v>0</v>
      </c>
      <c r="N16" s="37">
        <v>3017000</v>
      </c>
      <c r="O16" s="37">
        <v>0</v>
      </c>
      <c r="P16" s="37">
        <v>0</v>
      </c>
      <c r="Q16" s="37">
        <v>0</v>
      </c>
      <c r="R16" s="39">
        <v>3017000</v>
      </c>
      <c r="S16" s="37">
        <v>0</v>
      </c>
      <c r="T16" s="60">
        <f t="shared" si="0"/>
        <v>0</v>
      </c>
      <c r="U16" s="37">
        <v>0</v>
      </c>
      <c r="V16" s="60">
        <f t="shared" si="1"/>
        <v>0</v>
      </c>
      <c r="W16" s="37">
        <v>0</v>
      </c>
      <c r="X16" s="60">
        <f t="shared" si="2"/>
        <v>0</v>
      </c>
    </row>
    <row r="17" spans="1:24" ht="93.75" customHeight="1" x14ac:dyDescent="0.3">
      <c r="A17" s="58" t="s">
        <v>42</v>
      </c>
      <c r="B17" s="58" t="s">
        <v>43</v>
      </c>
      <c r="C17" s="58" t="s">
        <v>65</v>
      </c>
      <c r="D17" s="58" t="s">
        <v>66</v>
      </c>
      <c r="E17" s="58" t="s">
        <v>60</v>
      </c>
      <c r="F17" s="58" t="s">
        <v>67</v>
      </c>
      <c r="G17" s="58">
        <v>10</v>
      </c>
      <c r="H17" s="58">
        <v>101</v>
      </c>
      <c r="I17" s="58" t="s">
        <v>48</v>
      </c>
      <c r="J17" s="58">
        <v>3</v>
      </c>
      <c r="K17" s="37">
        <v>800726</v>
      </c>
      <c r="L17" s="37">
        <v>0</v>
      </c>
      <c r="M17" s="37">
        <v>0</v>
      </c>
      <c r="N17" s="37">
        <v>800726</v>
      </c>
      <c r="O17" s="37">
        <v>0</v>
      </c>
      <c r="P17" s="37">
        <v>0</v>
      </c>
      <c r="Q17" s="37">
        <v>0</v>
      </c>
      <c r="R17" s="39">
        <v>800726</v>
      </c>
      <c r="S17" s="37">
        <v>102140</v>
      </c>
      <c r="T17" s="60">
        <f t="shared" si="0"/>
        <v>0.12755923998970933</v>
      </c>
      <c r="U17" s="37">
        <v>14140</v>
      </c>
      <c r="V17" s="60">
        <f t="shared" si="1"/>
        <v>1.7658974480658802E-2</v>
      </c>
      <c r="W17" s="37">
        <v>14140</v>
      </c>
      <c r="X17" s="60">
        <f t="shared" si="2"/>
        <v>1.7658974480658802E-2</v>
      </c>
    </row>
    <row r="18" spans="1:24" ht="93.75" customHeight="1" x14ac:dyDescent="0.3">
      <c r="A18" s="58" t="s">
        <v>68</v>
      </c>
      <c r="B18" s="58" t="s">
        <v>69</v>
      </c>
      <c r="C18" s="58" t="s">
        <v>62</v>
      </c>
      <c r="D18" s="58" t="s">
        <v>70</v>
      </c>
      <c r="E18" s="58" t="s">
        <v>60</v>
      </c>
      <c r="F18" s="58" t="s">
        <v>71</v>
      </c>
      <c r="G18" s="58">
        <v>10</v>
      </c>
      <c r="H18" s="58">
        <v>101</v>
      </c>
      <c r="I18" s="58" t="s">
        <v>48</v>
      </c>
      <c r="J18" s="58">
        <v>3</v>
      </c>
      <c r="K18" s="37">
        <v>25968000</v>
      </c>
      <c r="L18" s="37">
        <v>2100000</v>
      </c>
      <c r="M18" s="37">
        <v>0</v>
      </c>
      <c r="N18" s="37">
        <v>28068000</v>
      </c>
      <c r="O18" s="37">
        <v>0</v>
      </c>
      <c r="P18" s="37">
        <v>0</v>
      </c>
      <c r="Q18" s="37">
        <v>0</v>
      </c>
      <c r="R18" s="39">
        <v>28068000</v>
      </c>
      <c r="S18" s="37">
        <v>23265852.579999998</v>
      </c>
      <c r="T18" s="60">
        <f t="shared" si="0"/>
        <v>0.82891023870599967</v>
      </c>
      <c r="U18" s="37">
        <v>10160886.539999999</v>
      </c>
      <c r="V18" s="60">
        <f t="shared" si="1"/>
        <v>0.36200963873450187</v>
      </c>
      <c r="W18" s="37">
        <v>10007287.15</v>
      </c>
      <c r="X18" s="60">
        <f t="shared" si="2"/>
        <v>0.35653723635456747</v>
      </c>
    </row>
    <row r="19" spans="1:24" ht="93.75" customHeight="1" x14ac:dyDescent="0.3">
      <c r="A19" s="58" t="s">
        <v>72</v>
      </c>
      <c r="B19" s="58" t="s">
        <v>73</v>
      </c>
      <c r="C19" s="58" t="s">
        <v>62</v>
      </c>
      <c r="D19" s="58" t="s">
        <v>74</v>
      </c>
      <c r="E19" s="58" t="s">
        <v>60</v>
      </c>
      <c r="F19" s="58" t="s">
        <v>75</v>
      </c>
      <c r="G19" s="58">
        <v>10</v>
      </c>
      <c r="H19" s="58">
        <v>107</v>
      </c>
      <c r="I19" s="58" t="s">
        <v>76</v>
      </c>
      <c r="J19" s="58">
        <v>3</v>
      </c>
      <c r="K19" s="37">
        <v>10640632</v>
      </c>
      <c r="L19" s="37">
        <v>0</v>
      </c>
      <c r="M19" s="37">
        <v>0</v>
      </c>
      <c r="N19" s="37">
        <v>10640632</v>
      </c>
      <c r="O19" s="37">
        <v>0</v>
      </c>
      <c r="P19" s="37">
        <v>0</v>
      </c>
      <c r="Q19" s="37">
        <v>0</v>
      </c>
      <c r="R19" s="39">
        <v>10640632</v>
      </c>
      <c r="S19" s="37">
        <v>7873226.25</v>
      </c>
      <c r="T19" s="60">
        <f t="shared" si="0"/>
        <v>0.73992092293014178</v>
      </c>
      <c r="U19" s="37">
        <v>1366513</v>
      </c>
      <c r="V19" s="60">
        <f t="shared" si="1"/>
        <v>0.12842404473719229</v>
      </c>
      <c r="W19" s="37">
        <v>1328703.02</v>
      </c>
      <c r="X19" s="60">
        <f t="shared" si="2"/>
        <v>0.12487068625247072</v>
      </c>
    </row>
    <row r="20" spans="1:24" ht="93.75" customHeight="1" x14ac:dyDescent="0.3">
      <c r="A20" s="58" t="s">
        <v>72</v>
      </c>
      <c r="B20" s="58" t="s">
        <v>73</v>
      </c>
      <c r="C20" s="58" t="s">
        <v>62</v>
      </c>
      <c r="D20" s="58" t="s">
        <v>74</v>
      </c>
      <c r="E20" s="58" t="s">
        <v>60</v>
      </c>
      <c r="F20" s="58" t="s">
        <v>75</v>
      </c>
      <c r="G20" s="58">
        <v>10</v>
      </c>
      <c r="H20" s="58">
        <v>107</v>
      </c>
      <c r="I20" s="58" t="s">
        <v>76</v>
      </c>
      <c r="J20" s="58">
        <v>4</v>
      </c>
      <c r="K20" s="37">
        <v>1106000</v>
      </c>
      <c r="L20" s="37">
        <v>0</v>
      </c>
      <c r="M20" s="37">
        <v>100000</v>
      </c>
      <c r="N20" s="37">
        <v>1006000</v>
      </c>
      <c r="O20" s="37">
        <v>0</v>
      </c>
      <c r="P20" s="37">
        <v>0</v>
      </c>
      <c r="Q20" s="37">
        <v>0</v>
      </c>
      <c r="R20" s="39">
        <v>1006000</v>
      </c>
      <c r="S20" s="37">
        <v>166030</v>
      </c>
      <c r="T20" s="60">
        <f t="shared" si="0"/>
        <v>0.16503976143141152</v>
      </c>
      <c r="U20" s="37">
        <v>151030</v>
      </c>
      <c r="V20" s="60">
        <f t="shared" si="1"/>
        <v>0.15012922465208747</v>
      </c>
      <c r="W20" s="37">
        <v>151030</v>
      </c>
      <c r="X20" s="60">
        <f t="shared" si="2"/>
        <v>0.15012922465208747</v>
      </c>
    </row>
    <row r="21" spans="1:24" ht="93.75" customHeight="1" x14ac:dyDescent="0.3">
      <c r="A21" s="61" t="s">
        <v>72</v>
      </c>
      <c r="B21" s="61" t="s">
        <v>73</v>
      </c>
      <c r="C21" s="61" t="s">
        <v>62</v>
      </c>
      <c r="D21" s="61" t="s">
        <v>122</v>
      </c>
      <c r="E21" s="61" t="s">
        <v>60</v>
      </c>
      <c r="F21" s="61" t="s">
        <v>119</v>
      </c>
      <c r="G21" s="61">
        <v>10</v>
      </c>
      <c r="H21" s="61">
        <v>107</v>
      </c>
      <c r="I21" s="61" t="s">
        <v>76</v>
      </c>
      <c r="J21" s="61">
        <v>4</v>
      </c>
      <c r="K21" s="38">
        <v>0</v>
      </c>
      <c r="L21" s="38">
        <v>50000</v>
      </c>
      <c r="M21" s="38">
        <v>0</v>
      </c>
      <c r="N21" s="37">
        <v>50000</v>
      </c>
      <c r="O21" s="38">
        <v>0</v>
      </c>
      <c r="P21" s="38">
        <v>0</v>
      </c>
      <c r="Q21" s="38">
        <v>0</v>
      </c>
      <c r="R21" s="39">
        <v>50000</v>
      </c>
      <c r="S21" s="37">
        <v>38537.699999999997</v>
      </c>
      <c r="T21" s="60">
        <f t="shared" si="0"/>
        <v>0.77075399999999994</v>
      </c>
      <c r="U21" s="37">
        <v>21818.97</v>
      </c>
      <c r="V21" s="60">
        <f t="shared" si="1"/>
        <v>0.43637940000000003</v>
      </c>
      <c r="W21" s="37">
        <v>21818.97</v>
      </c>
      <c r="X21" s="60">
        <f t="shared" si="2"/>
        <v>0.43637940000000003</v>
      </c>
    </row>
    <row r="22" spans="1:24" ht="93.75" customHeight="1" x14ac:dyDescent="0.3">
      <c r="A22" s="61" t="s">
        <v>72</v>
      </c>
      <c r="B22" s="61" t="s">
        <v>73</v>
      </c>
      <c r="C22" s="61" t="s">
        <v>62</v>
      </c>
      <c r="D22" s="61" t="s">
        <v>77</v>
      </c>
      <c r="E22" s="61" t="s">
        <v>60</v>
      </c>
      <c r="F22" s="61" t="s">
        <v>78</v>
      </c>
      <c r="G22" s="61">
        <v>10</v>
      </c>
      <c r="H22" s="61">
        <v>107</v>
      </c>
      <c r="I22" s="61" t="s">
        <v>76</v>
      </c>
      <c r="J22" s="61">
        <v>4</v>
      </c>
      <c r="K22" s="38">
        <v>1800000</v>
      </c>
      <c r="L22" s="38">
        <v>0</v>
      </c>
      <c r="M22" s="38">
        <v>0</v>
      </c>
      <c r="N22" s="37">
        <v>1800000</v>
      </c>
      <c r="O22" s="38">
        <v>0</v>
      </c>
      <c r="P22" s="38">
        <v>0</v>
      </c>
      <c r="Q22" s="38">
        <v>0</v>
      </c>
      <c r="R22" s="39">
        <v>1800000</v>
      </c>
      <c r="S22" s="37">
        <v>0</v>
      </c>
      <c r="T22" s="60">
        <f t="shared" si="0"/>
        <v>0</v>
      </c>
      <c r="U22" s="37">
        <v>0</v>
      </c>
      <c r="V22" s="60">
        <f t="shared" si="1"/>
        <v>0</v>
      </c>
      <c r="W22" s="37">
        <v>0</v>
      </c>
      <c r="X22" s="60">
        <f t="shared" si="2"/>
        <v>0</v>
      </c>
    </row>
    <row r="23" spans="1:24" ht="93.75" customHeight="1" x14ac:dyDescent="0.3">
      <c r="A23" s="61" t="s">
        <v>72</v>
      </c>
      <c r="B23" s="61" t="s">
        <v>73</v>
      </c>
      <c r="C23" s="61" t="s">
        <v>62</v>
      </c>
      <c r="D23" s="61" t="s">
        <v>79</v>
      </c>
      <c r="E23" s="61" t="s">
        <v>60</v>
      </c>
      <c r="F23" s="61" t="s">
        <v>80</v>
      </c>
      <c r="G23" s="61">
        <v>10</v>
      </c>
      <c r="H23" s="61">
        <v>107</v>
      </c>
      <c r="I23" s="61" t="s">
        <v>76</v>
      </c>
      <c r="J23" s="61">
        <v>4</v>
      </c>
      <c r="K23" s="38">
        <v>1200000</v>
      </c>
      <c r="L23" s="38">
        <v>50000</v>
      </c>
      <c r="M23" s="38">
        <v>0</v>
      </c>
      <c r="N23" s="37">
        <v>1250000</v>
      </c>
      <c r="O23" s="37">
        <v>0</v>
      </c>
      <c r="P23" s="37">
        <v>0</v>
      </c>
      <c r="Q23" s="37">
        <v>0</v>
      </c>
      <c r="R23" s="39">
        <v>1250000</v>
      </c>
      <c r="S23" s="37">
        <v>88118.78</v>
      </c>
      <c r="T23" s="60">
        <f t="shared" si="0"/>
        <v>7.0495024000000003E-2</v>
      </c>
      <c r="U23" s="37">
        <v>30820.75</v>
      </c>
      <c r="V23" s="60">
        <f t="shared" si="1"/>
        <v>2.4656600000000001E-2</v>
      </c>
      <c r="W23" s="37">
        <v>30820.75</v>
      </c>
      <c r="X23" s="63">
        <f t="shared" si="2"/>
        <v>2.4656600000000001E-2</v>
      </c>
    </row>
    <row r="24" spans="1:24" ht="93.75" customHeight="1" x14ac:dyDescent="0.3">
      <c r="A24" s="61" t="s">
        <v>72</v>
      </c>
      <c r="B24" s="61" t="s">
        <v>73</v>
      </c>
      <c r="C24" s="61" t="s">
        <v>62</v>
      </c>
      <c r="D24" s="61" t="s">
        <v>81</v>
      </c>
      <c r="E24" s="61" t="s">
        <v>60</v>
      </c>
      <c r="F24" s="61" t="s">
        <v>82</v>
      </c>
      <c r="G24" s="61">
        <v>10</v>
      </c>
      <c r="H24" s="61">
        <v>107</v>
      </c>
      <c r="I24" s="61" t="s">
        <v>76</v>
      </c>
      <c r="J24" s="61">
        <v>4</v>
      </c>
      <c r="K24" s="38">
        <v>1000000</v>
      </c>
      <c r="L24" s="38">
        <v>0</v>
      </c>
      <c r="M24" s="38">
        <v>0</v>
      </c>
      <c r="N24" s="37">
        <v>1000000</v>
      </c>
      <c r="O24" s="38">
        <v>0</v>
      </c>
      <c r="P24" s="38">
        <v>0</v>
      </c>
      <c r="Q24" s="38">
        <v>0</v>
      </c>
      <c r="R24" s="39">
        <v>1000000</v>
      </c>
      <c r="S24" s="37">
        <v>1000000</v>
      </c>
      <c r="T24" s="60">
        <f t="shared" si="0"/>
        <v>1</v>
      </c>
      <c r="U24" s="37">
        <v>0</v>
      </c>
      <c r="V24" s="60">
        <f t="shared" si="1"/>
        <v>0</v>
      </c>
      <c r="W24" s="37">
        <v>0</v>
      </c>
      <c r="X24" s="60">
        <f t="shared" si="2"/>
        <v>0</v>
      </c>
    </row>
    <row r="25" spans="1:24" ht="93.75" customHeight="1" x14ac:dyDescent="0.3">
      <c r="A25" s="61" t="s">
        <v>72</v>
      </c>
      <c r="B25" s="61" t="s">
        <v>73</v>
      </c>
      <c r="C25" s="61" t="s">
        <v>62</v>
      </c>
      <c r="D25" s="61" t="s">
        <v>123</v>
      </c>
      <c r="E25" s="61" t="s">
        <v>60</v>
      </c>
      <c r="F25" s="61" t="s">
        <v>117</v>
      </c>
      <c r="G25" s="61">
        <v>10</v>
      </c>
      <c r="H25" s="61">
        <v>107</v>
      </c>
      <c r="I25" s="61" t="s">
        <v>76</v>
      </c>
      <c r="J25" s="61">
        <v>4</v>
      </c>
      <c r="K25" s="38">
        <v>500000</v>
      </c>
      <c r="L25" s="38">
        <v>0</v>
      </c>
      <c r="M25" s="38">
        <v>7000</v>
      </c>
      <c r="N25" s="37">
        <v>493000</v>
      </c>
      <c r="O25" s="38">
        <v>0</v>
      </c>
      <c r="P25" s="38">
        <v>0</v>
      </c>
      <c r="Q25" s="38">
        <v>0</v>
      </c>
      <c r="R25" s="39">
        <v>493000</v>
      </c>
      <c r="S25" s="37">
        <v>0</v>
      </c>
      <c r="T25" s="60">
        <f t="shared" si="0"/>
        <v>0</v>
      </c>
      <c r="U25" s="37">
        <v>0</v>
      </c>
      <c r="V25" s="60">
        <f t="shared" si="1"/>
        <v>0</v>
      </c>
      <c r="W25" s="37">
        <v>0</v>
      </c>
      <c r="X25" s="60">
        <f t="shared" si="2"/>
        <v>0</v>
      </c>
    </row>
    <row r="26" spans="1:24" ht="93.75" customHeight="1" x14ac:dyDescent="0.3">
      <c r="A26" s="61" t="s">
        <v>72</v>
      </c>
      <c r="B26" s="61" t="s">
        <v>73</v>
      </c>
      <c r="C26" s="61" t="s">
        <v>62</v>
      </c>
      <c r="D26" s="61" t="s">
        <v>83</v>
      </c>
      <c r="E26" s="61" t="s">
        <v>60</v>
      </c>
      <c r="F26" s="61" t="s">
        <v>84</v>
      </c>
      <c r="G26" s="61">
        <v>10</v>
      </c>
      <c r="H26" s="61">
        <v>107</v>
      </c>
      <c r="I26" s="61" t="s">
        <v>76</v>
      </c>
      <c r="J26" s="61">
        <v>4</v>
      </c>
      <c r="K26" s="38">
        <v>500000</v>
      </c>
      <c r="L26" s="38">
        <v>0</v>
      </c>
      <c r="M26" s="38">
        <v>0</v>
      </c>
      <c r="N26" s="37">
        <v>500000</v>
      </c>
      <c r="O26" s="38">
        <v>0</v>
      </c>
      <c r="P26" s="38">
        <v>0</v>
      </c>
      <c r="Q26" s="38">
        <v>0</v>
      </c>
      <c r="R26" s="39">
        <v>500000</v>
      </c>
      <c r="S26" s="37">
        <v>0</v>
      </c>
      <c r="T26" s="60">
        <f t="shared" si="0"/>
        <v>0</v>
      </c>
      <c r="U26" s="37">
        <v>0</v>
      </c>
      <c r="V26" s="60">
        <f t="shared" si="1"/>
        <v>0</v>
      </c>
      <c r="W26" s="37">
        <v>0</v>
      </c>
      <c r="X26" s="60">
        <f t="shared" si="2"/>
        <v>0</v>
      </c>
    </row>
    <row r="27" spans="1:24" ht="93.75" customHeight="1" x14ac:dyDescent="0.3">
      <c r="A27" s="61" t="s">
        <v>72</v>
      </c>
      <c r="B27" s="61" t="s">
        <v>73</v>
      </c>
      <c r="C27" s="61" t="s">
        <v>62</v>
      </c>
      <c r="D27" s="61" t="s">
        <v>85</v>
      </c>
      <c r="E27" s="61" t="s">
        <v>60</v>
      </c>
      <c r="F27" s="61" t="s">
        <v>86</v>
      </c>
      <c r="G27" s="61">
        <v>10</v>
      </c>
      <c r="H27" s="61">
        <v>107</v>
      </c>
      <c r="I27" s="61" t="s">
        <v>76</v>
      </c>
      <c r="J27" s="61">
        <v>4</v>
      </c>
      <c r="K27" s="38">
        <v>1000000</v>
      </c>
      <c r="L27" s="38">
        <v>0</v>
      </c>
      <c r="M27" s="38">
        <v>0</v>
      </c>
      <c r="N27" s="37">
        <v>1000000</v>
      </c>
      <c r="O27" s="38">
        <v>0</v>
      </c>
      <c r="P27" s="38">
        <v>0</v>
      </c>
      <c r="Q27" s="38">
        <v>0</v>
      </c>
      <c r="R27" s="39">
        <v>1000000</v>
      </c>
      <c r="S27" s="37">
        <v>0</v>
      </c>
      <c r="T27" s="60">
        <f t="shared" si="0"/>
        <v>0</v>
      </c>
      <c r="U27" s="37">
        <v>0</v>
      </c>
      <c r="V27" s="60">
        <f t="shared" si="1"/>
        <v>0</v>
      </c>
      <c r="W27" s="37">
        <v>0</v>
      </c>
      <c r="X27" s="60">
        <f t="shared" si="2"/>
        <v>0</v>
      </c>
    </row>
    <row r="28" spans="1:24" ht="93.75" customHeight="1" x14ac:dyDescent="0.3">
      <c r="A28" s="61" t="s">
        <v>72</v>
      </c>
      <c r="B28" s="61" t="s">
        <v>73</v>
      </c>
      <c r="C28" s="61" t="s">
        <v>62</v>
      </c>
      <c r="D28" s="61" t="s">
        <v>87</v>
      </c>
      <c r="E28" s="61" t="s">
        <v>60</v>
      </c>
      <c r="F28" s="61" t="s">
        <v>88</v>
      </c>
      <c r="G28" s="61">
        <v>10</v>
      </c>
      <c r="H28" s="61">
        <v>107</v>
      </c>
      <c r="I28" s="61" t="s">
        <v>76</v>
      </c>
      <c r="J28" s="61">
        <v>4</v>
      </c>
      <c r="K28" s="38">
        <v>1000000</v>
      </c>
      <c r="L28" s="38">
        <v>0</v>
      </c>
      <c r="M28" s="38">
        <v>590000</v>
      </c>
      <c r="N28" s="37">
        <v>410000</v>
      </c>
      <c r="O28" s="38">
        <v>0</v>
      </c>
      <c r="P28" s="38">
        <v>0</v>
      </c>
      <c r="Q28" s="38">
        <v>0</v>
      </c>
      <c r="R28" s="39">
        <v>410000</v>
      </c>
      <c r="S28" s="37">
        <v>0</v>
      </c>
      <c r="T28" s="60">
        <f t="shared" si="0"/>
        <v>0</v>
      </c>
      <c r="U28" s="37">
        <v>0</v>
      </c>
      <c r="V28" s="60">
        <f t="shared" si="1"/>
        <v>0</v>
      </c>
      <c r="W28" s="37">
        <v>0</v>
      </c>
      <c r="X28" s="60">
        <f t="shared" si="2"/>
        <v>0</v>
      </c>
    </row>
    <row r="29" spans="1:24" ht="93.75" customHeight="1" x14ac:dyDescent="0.3">
      <c r="A29" s="61" t="s">
        <v>72</v>
      </c>
      <c r="B29" s="61" t="s">
        <v>73</v>
      </c>
      <c r="C29" s="61" t="s">
        <v>62</v>
      </c>
      <c r="D29" s="61" t="s">
        <v>89</v>
      </c>
      <c r="E29" s="61" t="s">
        <v>60</v>
      </c>
      <c r="F29" s="61" t="s">
        <v>90</v>
      </c>
      <c r="G29" s="61">
        <v>10</v>
      </c>
      <c r="H29" s="61">
        <v>107</v>
      </c>
      <c r="I29" s="61" t="s">
        <v>76</v>
      </c>
      <c r="J29" s="61">
        <v>4</v>
      </c>
      <c r="K29" s="38">
        <v>1500000</v>
      </c>
      <c r="L29" s="38">
        <v>0</v>
      </c>
      <c r="M29" s="38">
        <v>0</v>
      </c>
      <c r="N29" s="37">
        <v>1500000</v>
      </c>
      <c r="O29" s="38">
        <v>0</v>
      </c>
      <c r="P29" s="38">
        <v>0</v>
      </c>
      <c r="Q29" s="38">
        <v>0</v>
      </c>
      <c r="R29" s="39">
        <v>1500000</v>
      </c>
      <c r="S29" s="37">
        <v>0</v>
      </c>
      <c r="T29" s="60">
        <f t="shared" si="0"/>
        <v>0</v>
      </c>
      <c r="U29" s="37">
        <v>0</v>
      </c>
      <c r="V29" s="60">
        <f t="shared" si="1"/>
        <v>0</v>
      </c>
      <c r="W29" s="37">
        <v>0</v>
      </c>
      <c r="X29" s="60">
        <f t="shared" si="2"/>
        <v>0</v>
      </c>
    </row>
    <row r="30" spans="1:24" ht="93.75" customHeight="1" x14ac:dyDescent="0.3">
      <c r="A30" s="61" t="s">
        <v>72</v>
      </c>
      <c r="B30" s="61" t="s">
        <v>73</v>
      </c>
      <c r="C30" s="61" t="s">
        <v>62</v>
      </c>
      <c r="D30" s="61" t="s">
        <v>91</v>
      </c>
      <c r="E30" s="61" t="s">
        <v>60</v>
      </c>
      <c r="F30" s="61" t="s">
        <v>92</v>
      </c>
      <c r="G30" s="61">
        <v>10</v>
      </c>
      <c r="H30" s="61">
        <v>107</v>
      </c>
      <c r="I30" s="61" t="s">
        <v>76</v>
      </c>
      <c r="J30" s="61">
        <v>4</v>
      </c>
      <c r="K30" s="38">
        <v>60000</v>
      </c>
      <c r="L30" s="38">
        <v>590000</v>
      </c>
      <c r="M30" s="38">
        <v>0</v>
      </c>
      <c r="N30" s="37">
        <v>650000</v>
      </c>
      <c r="O30" s="38">
        <v>0</v>
      </c>
      <c r="P30" s="38">
        <v>0</v>
      </c>
      <c r="Q30" s="38">
        <v>0</v>
      </c>
      <c r="R30" s="39">
        <v>650000</v>
      </c>
      <c r="S30" s="37">
        <v>649564.80000000005</v>
      </c>
      <c r="T30" s="60">
        <f t="shared" si="0"/>
        <v>0.99933046153846161</v>
      </c>
      <c r="U30" s="37">
        <v>114769.85</v>
      </c>
      <c r="V30" s="60">
        <f t="shared" si="1"/>
        <v>0.176569</v>
      </c>
      <c r="W30" s="37">
        <v>114769.85</v>
      </c>
      <c r="X30" s="60">
        <f t="shared" si="2"/>
        <v>0.176569</v>
      </c>
    </row>
    <row r="31" spans="1:24" ht="93.75" customHeight="1" x14ac:dyDescent="0.3">
      <c r="A31" s="61" t="s">
        <v>72</v>
      </c>
      <c r="B31" s="61" t="s">
        <v>73</v>
      </c>
      <c r="C31" s="61" t="s">
        <v>62</v>
      </c>
      <c r="D31" s="61" t="s">
        <v>93</v>
      </c>
      <c r="E31" s="61" t="s">
        <v>60</v>
      </c>
      <c r="F31" s="61" t="s">
        <v>94</v>
      </c>
      <c r="G31" s="61">
        <v>10</v>
      </c>
      <c r="H31" s="61">
        <v>107</v>
      </c>
      <c r="I31" s="61" t="s">
        <v>76</v>
      </c>
      <c r="J31" s="61">
        <v>4</v>
      </c>
      <c r="K31" s="38">
        <v>230000</v>
      </c>
      <c r="L31" s="38">
        <v>0</v>
      </c>
      <c r="M31" s="38">
        <v>0</v>
      </c>
      <c r="N31" s="37">
        <v>230000</v>
      </c>
      <c r="O31" s="38">
        <v>0</v>
      </c>
      <c r="P31" s="38">
        <v>0</v>
      </c>
      <c r="Q31" s="38">
        <v>0</v>
      </c>
      <c r="R31" s="39">
        <v>230000</v>
      </c>
      <c r="S31" s="37">
        <v>0</v>
      </c>
      <c r="T31" s="60">
        <f t="shared" si="0"/>
        <v>0</v>
      </c>
      <c r="U31" s="37">
        <v>0</v>
      </c>
      <c r="V31" s="60">
        <f t="shared" si="1"/>
        <v>0</v>
      </c>
      <c r="W31" s="37">
        <v>0</v>
      </c>
      <c r="X31" s="60">
        <f t="shared" si="2"/>
        <v>0</v>
      </c>
    </row>
    <row r="32" spans="1:24" ht="93.75" customHeight="1" x14ac:dyDescent="0.3">
      <c r="A32" s="61" t="s">
        <v>72</v>
      </c>
      <c r="B32" s="61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>
        <v>107</v>
      </c>
      <c r="I32" s="61" t="s">
        <v>76</v>
      </c>
      <c r="J32" s="61">
        <v>4</v>
      </c>
      <c r="K32" s="38">
        <v>350000</v>
      </c>
      <c r="L32" s="38">
        <v>7000</v>
      </c>
      <c r="M32" s="38">
        <v>0</v>
      </c>
      <c r="N32" s="37">
        <v>357000</v>
      </c>
      <c r="O32" s="38">
        <v>0</v>
      </c>
      <c r="P32" s="38">
        <v>0</v>
      </c>
      <c r="Q32" s="38">
        <v>0</v>
      </c>
      <c r="R32" s="39">
        <v>357000</v>
      </c>
      <c r="S32" s="37">
        <v>0</v>
      </c>
      <c r="T32" s="60">
        <f t="shared" si="0"/>
        <v>0</v>
      </c>
      <c r="U32" s="37">
        <v>0</v>
      </c>
      <c r="V32" s="60">
        <f t="shared" si="1"/>
        <v>0</v>
      </c>
      <c r="W32" s="37">
        <v>0</v>
      </c>
      <c r="X32" s="60">
        <f t="shared" si="2"/>
        <v>0</v>
      </c>
    </row>
    <row r="33" spans="1:24" ht="93.75" customHeight="1" x14ac:dyDescent="0.3">
      <c r="A33" s="61" t="s">
        <v>72</v>
      </c>
      <c r="B33" s="61" t="s">
        <v>73</v>
      </c>
      <c r="C33" s="61" t="s">
        <v>62</v>
      </c>
      <c r="D33" s="61" t="s">
        <v>74</v>
      </c>
      <c r="E33" s="61" t="s">
        <v>60</v>
      </c>
      <c r="F33" s="61" t="s">
        <v>75</v>
      </c>
      <c r="G33" s="61">
        <v>10</v>
      </c>
      <c r="H33" s="61">
        <v>307</v>
      </c>
      <c r="I33" s="61" t="s">
        <v>76</v>
      </c>
      <c r="J33" s="61">
        <v>3</v>
      </c>
      <c r="K33" s="38">
        <v>0</v>
      </c>
      <c r="L33" s="38">
        <v>6736000</v>
      </c>
      <c r="M33" s="38">
        <v>0</v>
      </c>
      <c r="N33" s="37">
        <v>6736000</v>
      </c>
      <c r="O33" s="37">
        <v>0</v>
      </c>
      <c r="P33" s="37">
        <v>0</v>
      </c>
      <c r="Q33" s="37">
        <v>0</v>
      </c>
      <c r="R33" s="39">
        <v>6736000</v>
      </c>
      <c r="S33" s="37">
        <v>700000</v>
      </c>
      <c r="T33" s="60">
        <f t="shared" si="0"/>
        <v>0.10391923990498812</v>
      </c>
      <c r="U33" s="37">
        <v>0</v>
      </c>
      <c r="V33" s="60">
        <f t="shared" si="1"/>
        <v>0</v>
      </c>
      <c r="W33" s="37">
        <v>0</v>
      </c>
      <c r="X33" s="63">
        <f t="shared" si="2"/>
        <v>0</v>
      </c>
    </row>
    <row r="34" spans="1:24" ht="93.75" customHeight="1" x14ac:dyDescent="0.3">
      <c r="A34" s="61" t="s">
        <v>72</v>
      </c>
      <c r="B34" s="61" t="s">
        <v>73</v>
      </c>
      <c r="C34" s="61" t="s">
        <v>62</v>
      </c>
      <c r="D34" s="61" t="s">
        <v>95</v>
      </c>
      <c r="E34" s="61" t="s">
        <v>60</v>
      </c>
      <c r="F34" s="61" t="s">
        <v>96</v>
      </c>
      <c r="G34" s="61">
        <v>10</v>
      </c>
      <c r="H34" s="61" t="s">
        <v>126</v>
      </c>
      <c r="I34" s="61" t="s">
        <v>76</v>
      </c>
      <c r="J34" s="61">
        <v>4</v>
      </c>
      <c r="K34" s="38">
        <v>0</v>
      </c>
      <c r="L34" s="38">
        <v>3610000</v>
      </c>
      <c r="M34" s="38">
        <v>0</v>
      </c>
      <c r="N34" s="37">
        <v>3610000</v>
      </c>
      <c r="O34" s="38">
        <v>0</v>
      </c>
      <c r="P34" s="38">
        <v>0</v>
      </c>
      <c r="Q34" s="38">
        <v>0</v>
      </c>
      <c r="R34" s="39">
        <v>3610000</v>
      </c>
      <c r="S34" s="37">
        <v>0</v>
      </c>
      <c r="T34" s="60">
        <f t="shared" si="0"/>
        <v>0</v>
      </c>
      <c r="U34" s="37">
        <v>0</v>
      </c>
      <c r="V34" s="60">
        <f t="shared" si="1"/>
        <v>0</v>
      </c>
      <c r="W34" s="37">
        <v>0</v>
      </c>
      <c r="X34" s="60">
        <f t="shared" si="2"/>
        <v>0</v>
      </c>
    </row>
    <row r="35" spans="1:24" ht="93.75" customHeight="1" x14ac:dyDescent="0.3">
      <c r="A35" s="61" t="s">
        <v>72</v>
      </c>
      <c r="B35" s="61" t="s">
        <v>73</v>
      </c>
      <c r="C35" s="61" t="s">
        <v>62</v>
      </c>
      <c r="D35" s="61" t="s">
        <v>83</v>
      </c>
      <c r="E35" s="61" t="s">
        <v>60</v>
      </c>
      <c r="F35" s="61" t="s">
        <v>84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1000000</v>
      </c>
      <c r="M35" s="38">
        <v>0</v>
      </c>
      <c r="N35" s="37">
        <v>1000000</v>
      </c>
      <c r="O35" s="38">
        <v>0</v>
      </c>
      <c r="P35" s="38">
        <v>0</v>
      </c>
      <c r="Q35" s="38">
        <v>0</v>
      </c>
      <c r="R35" s="39">
        <v>1000000</v>
      </c>
      <c r="S35" s="37">
        <v>0</v>
      </c>
      <c r="T35" s="60">
        <f t="shared" si="0"/>
        <v>0</v>
      </c>
      <c r="U35" s="37">
        <v>0</v>
      </c>
      <c r="V35" s="60">
        <f t="shared" si="1"/>
        <v>0</v>
      </c>
      <c r="W35" s="37">
        <v>0</v>
      </c>
      <c r="X35" s="60">
        <f t="shared" si="2"/>
        <v>0</v>
      </c>
    </row>
    <row r="36" spans="1:24" ht="93.75" customHeight="1" x14ac:dyDescent="0.3">
      <c r="A36" s="61" t="s">
        <v>72</v>
      </c>
      <c r="B36" s="61" t="s">
        <v>73</v>
      </c>
      <c r="C36" s="61" t="s">
        <v>62</v>
      </c>
      <c r="D36" s="61" t="s">
        <v>85</v>
      </c>
      <c r="E36" s="61" t="s">
        <v>60</v>
      </c>
      <c r="F36" s="61" t="s">
        <v>86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4505000</v>
      </c>
      <c r="M36" s="38">
        <v>10000</v>
      </c>
      <c r="N36" s="37">
        <v>4495000</v>
      </c>
      <c r="O36" s="38">
        <v>0</v>
      </c>
      <c r="P36" s="38">
        <v>0</v>
      </c>
      <c r="Q36" s="38">
        <v>0</v>
      </c>
      <c r="R36" s="39">
        <v>4495000</v>
      </c>
      <c r="S36" s="37">
        <v>0</v>
      </c>
      <c r="T36" s="60">
        <f t="shared" si="0"/>
        <v>0</v>
      </c>
      <c r="U36" s="37">
        <v>0</v>
      </c>
      <c r="V36" s="60">
        <f t="shared" si="1"/>
        <v>0</v>
      </c>
      <c r="W36" s="37">
        <v>0</v>
      </c>
      <c r="X36" s="60">
        <f t="shared" si="2"/>
        <v>0</v>
      </c>
    </row>
    <row r="37" spans="1:24" ht="93.75" customHeight="1" x14ac:dyDescent="0.3">
      <c r="A37" s="61" t="s">
        <v>72</v>
      </c>
      <c r="B37" s="61" t="s">
        <v>73</v>
      </c>
      <c r="C37" s="61" t="s">
        <v>62</v>
      </c>
      <c r="D37" s="61" t="s">
        <v>115</v>
      </c>
      <c r="E37" s="61" t="s">
        <v>60</v>
      </c>
      <c r="F37" s="61" t="s">
        <v>117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3700000</v>
      </c>
      <c r="M37" s="38">
        <v>3662525</v>
      </c>
      <c r="N37" s="37">
        <v>37475</v>
      </c>
      <c r="O37" s="38">
        <v>0</v>
      </c>
      <c r="P37" s="38">
        <v>0</v>
      </c>
      <c r="Q37" s="38">
        <v>0</v>
      </c>
      <c r="R37" s="39">
        <v>37475</v>
      </c>
      <c r="S37" s="37">
        <v>0</v>
      </c>
      <c r="T37" s="60">
        <f t="shared" si="0"/>
        <v>0</v>
      </c>
      <c r="U37" s="37">
        <v>0</v>
      </c>
      <c r="V37" s="60">
        <f t="shared" si="1"/>
        <v>0</v>
      </c>
      <c r="W37" s="37">
        <v>0</v>
      </c>
      <c r="X37" s="60">
        <f t="shared" si="2"/>
        <v>0</v>
      </c>
    </row>
    <row r="38" spans="1:24" ht="93.75" customHeight="1" x14ac:dyDescent="0.3">
      <c r="A38" s="61" t="s">
        <v>72</v>
      </c>
      <c r="B38" s="61" t="s">
        <v>73</v>
      </c>
      <c r="C38" s="61" t="s">
        <v>62</v>
      </c>
      <c r="D38" s="61" t="s">
        <v>81</v>
      </c>
      <c r="E38" s="61" t="s">
        <v>60</v>
      </c>
      <c r="F38" s="61" t="s">
        <v>82</v>
      </c>
      <c r="G38" s="61">
        <v>10</v>
      </c>
      <c r="H38" s="61">
        <v>307</v>
      </c>
      <c r="I38" s="61" t="s">
        <v>76</v>
      </c>
      <c r="J38" s="61">
        <v>4</v>
      </c>
      <c r="K38" s="38">
        <v>0</v>
      </c>
      <c r="L38" s="38">
        <v>1800000</v>
      </c>
      <c r="M38" s="38">
        <v>0</v>
      </c>
      <c r="N38" s="37">
        <v>1800000</v>
      </c>
      <c r="O38" s="38">
        <v>0</v>
      </c>
      <c r="P38" s="38">
        <v>0</v>
      </c>
      <c r="Q38" s="38">
        <v>0</v>
      </c>
      <c r="R38" s="39">
        <v>1800000</v>
      </c>
      <c r="S38" s="37">
        <v>1748703.34</v>
      </c>
      <c r="T38" s="60">
        <f t="shared" si="0"/>
        <v>0.97150185555555557</v>
      </c>
      <c r="U38" s="37">
        <v>0</v>
      </c>
      <c r="V38" s="60">
        <f t="shared" si="1"/>
        <v>0</v>
      </c>
      <c r="W38" s="37">
        <v>0</v>
      </c>
      <c r="X38" s="60">
        <f t="shared" si="2"/>
        <v>0</v>
      </c>
    </row>
    <row r="39" spans="1:24" ht="93.75" customHeight="1" x14ac:dyDescent="0.3">
      <c r="A39" s="61" t="s">
        <v>72</v>
      </c>
      <c r="B39" s="61" t="s">
        <v>73</v>
      </c>
      <c r="C39" s="61" t="s">
        <v>62</v>
      </c>
      <c r="D39" s="61" t="s">
        <v>77</v>
      </c>
      <c r="E39" s="61" t="s">
        <v>60</v>
      </c>
      <c r="F39" s="61" t="s">
        <v>78</v>
      </c>
      <c r="G39" s="61">
        <v>10</v>
      </c>
      <c r="H39" s="61">
        <v>307</v>
      </c>
      <c r="I39" s="61" t="s">
        <v>76</v>
      </c>
      <c r="J39" s="61">
        <v>4</v>
      </c>
      <c r="K39" s="38">
        <v>0</v>
      </c>
      <c r="L39" s="38">
        <v>1000000</v>
      </c>
      <c r="M39" s="38">
        <v>0</v>
      </c>
      <c r="N39" s="37">
        <v>1000000</v>
      </c>
      <c r="O39" s="38">
        <v>0</v>
      </c>
      <c r="P39" s="38">
        <v>0</v>
      </c>
      <c r="Q39" s="38">
        <v>0</v>
      </c>
      <c r="R39" s="39">
        <v>1000000</v>
      </c>
      <c r="S39" s="37">
        <v>0</v>
      </c>
      <c r="T39" s="60">
        <f t="shared" si="0"/>
        <v>0</v>
      </c>
      <c r="U39" s="37">
        <v>0</v>
      </c>
      <c r="V39" s="60">
        <f t="shared" si="1"/>
        <v>0</v>
      </c>
      <c r="W39" s="37">
        <v>0</v>
      </c>
      <c r="X39" s="60">
        <f t="shared" si="2"/>
        <v>0</v>
      </c>
    </row>
    <row r="40" spans="1:24" ht="93.75" customHeight="1" x14ac:dyDescent="0.3">
      <c r="A40" s="64" t="s">
        <v>72</v>
      </c>
      <c r="B40" s="64" t="s">
        <v>73</v>
      </c>
      <c r="C40" s="64" t="s">
        <v>62</v>
      </c>
      <c r="D40" s="64" t="s">
        <v>87</v>
      </c>
      <c r="E40" s="64" t="s">
        <v>60</v>
      </c>
      <c r="F40" s="61" t="s">
        <v>88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3500000</v>
      </c>
      <c r="M40" s="38">
        <v>0</v>
      </c>
      <c r="N40" s="37">
        <v>3500000</v>
      </c>
      <c r="O40" s="38">
        <v>0</v>
      </c>
      <c r="P40" s="38">
        <v>0</v>
      </c>
      <c r="Q40" s="38">
        <v>0</v>
      </c>
      <c r="R40" s="39">
        <v>3500000</v>
      </c>
      <c r="S40" s="37">
        <v>0</v>
      </c>
      <c r="T40" s="60">
        <f t="shared" si="0"/>
        <v>0</v>
      </c>
      <c r="U40" s="37">
        <v>0</v>
      </c>
      <c r="V40" s="60">
        <f t="shared" si="1"/>
        <v>0</v>
      </c>
      <c r="W40" s="37">
        <v>0</v>
      </c>
      <c r="X40" s="60">
        <f t="shared" si="2"/>
        <v>0</v>
      </c>
    </row>
    <row r="41" spans="1:24" ht="93.75" customHeight="1" x14ac:dyDescent="0.3">
      <c r="A41" s="64" t="s">
        <v>72</v>
      </c>
      <c r="B41" s="64" t="s">
        <v>73</v>
      </c>
      <c r="C41" s="64" t="s">
        <v>62</v>
      </c>
      <c r="D41" s="64" t="s">
        <v>79</v>
      </c>
      <c r="E41" s="64" t="s">
        <v>60</v>
      </c>
      <c r="F41" s="61" t="s">
        <v>80</v>
      </c>
      <c r="G41" s="64">
        <v>10</v>
      </c>
      <c r="H41" s="64">
        <v>307</v>
      </c>
      <c r="I41" s="64" t="s">
        <v>76</v>
      </c>
      <c r="J41" s="64">
        <v>4</v>
      </c>
      <c r="K41" s="39">
        <v>0</v>
      </c>
      <c r="L41" s="39">
        <v>552525</v>
      </c>
      <c r="M41" s="39">
        <v>0</v>
      </c>
      <c r="N41" s="37">
        <v>552525</v>
      </c>
      <c r="O41" s="37">
        <v>0</v>
      </c>
      <c r="P41" s="37">
        <v>0</v>
      </c>
      <c r="Q41" s="37">
        <v>0</v>
      </c>
      <c r="R41" s="39">
        <v>552525</v>
      </c>
      <c r="S41" s="37">
        <v>0</v>
      </c>
      <c r="T41" s="60">
        <f t="shared" si="0"/>
        <v>0</v>
      </c>
      <c r="U41" s="37">
        <v>0</v>
      </c>
      <c r="V41" s="60">
        <f t="shared" si="1"/>
        <v>0</v>
      </c>
      <c r="W41" s="37">
        <v>0</v>
      </c>
      <c r="X41" s="66">
        <f t="shared" si="2"/>
        <v>0</v>
      </c>
    </row>
    <row r="42" spans="1:24" ht="93.75" customHeight="1" x14ac:dyDescent="0.3">
      <c r="A42" s="64" t="s">
        <v>72</v>
      </c>
      <c r="B42" s="64" t="s">
        <v>73</v>
      </c>
      <c r="C42" s="64" t="s">
        <v>62</v>
      </c>
      <c r="D42" s="64" t="s">
        <v>116</v>
      </c>
      <c r="E42" s="64" t="s">
        <v>60</v>
      </c>
      <c r="F42" s="61" t="s">
        <v>90</v>
      </c>
      <c r="G42" s="64">
        <v>10</v>
      </c>
      <c r="H42" s="64">
        <v>307</v>
      </c>
      <c r="I42" s="64" t="s">
        <v>76</v>
      </c>
      <c r="J42" s="64">
        <v>4</v>
      </c>
      <c r="K42" s="39">
        <v>0</v>
      </c>
      <c r="L42" s="38">
        <v>12710000</v>
      </c>
      <c r="M42" s="38">
        <v>5000</v>
      </c>
      <c r="N42" s="37">
        <v>12705000</v>
      </c>
      <c r="O42" s="39">
        <v>0</v>
      </c>
      <c r="P42" s="39">
        <v>0</v>
      </c>
      <c r="Q42" s="39">
        <v>0</v>
      </c>
      <c r="R42" s="39">
        <v>12705000</v>
      </c>
      <c r="S42" s="37">
        <v>12704999.779999999</v>
      </c>
      <c r="T42" s="60">
        <f t="shared" si="0"/>
        <v>0.9999999826839826</v>
      </c>
      <c r="U42" s="37">
        <v>0</v>
      </c>
      <c r="V42" s="60">
        <f t="shared" si="1"/>
        <v>0</v>
      </c>
      <c r="W42" s="37">
        <v>0</v>
      </c>
      <c r="X42" s="60">
        <f t="shared" si="2"/>
        <v>0</v>
      </c>
    </row>
    <row r="43" spans="1:24" ht="93.75" customHeight="1" x14ac:dyDescent="0.3">
      <c r="A43" s="64" t="s">
        <v>72</v>
      </c>
      <c r="B43" s="64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107</v>
      </c>
      <c r="I43" s="64" t="s">
        <v>76</v>
      </c>
      <c r="J43" s="64">
        <v>3</v>
      </c>
      <c r="K43" s="39">
        <v>110854895</v>
      </c>
      <c r="L43" s="39">
        <v>0</v>
      </c>
      <c r="M43" s="39">
        <v>0</v>
      </c>
      <c r="N43" s="37">
        <v>110854895</v>
      </c>
      <c r="O43" s="39">
        <v>0</v>
      </c>
      <c r="P43" s="39">
        <v>0</v>
      </c>
      <c r="Q43" s="39">
        <v>0</v>
      </c>
      <c r="R43" s="39">
        <v>110854895</v>
      </c>
      <c r="S43" s="37">
        <v>91071446.469999999</v>
      </c>
      <c r="T43" s="66">
        <f t="shared" si="0"/>
        <v>0.82153743837834137</v>
      </c>
      <c r="U43" s="37">
        <v>34916862.130000003</v>
      </c>
      <c r="V43" s="66">
        <f t="shared" si="1"/>
        <v>0.31497808130168725</v>
      </c>
      <c r="W43" s="39">
        <v>33771039.590000004</v>
      </c>
      <c r="X43" s="66">
        <f t="shared" si="2"/>
        <v>0.30464184364614666</v>
      </c>
    </row>
    <row r="44" spans="1:24" ht="93.75" customHeight="1" x14ac:dyDescent="0.3">
      <c r="A44" s="64" t="s">
        <v>72</v>
      </c>
      <c r="B44" s="64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107</v>
      </c>
      <c r="I44" s="64" t="s">
        <v>76</v>
      </c>
      <c r="J44" s="64">
        <v>4</v>
      </c>
      <c r="K44" s="39">
        <v>13558029</v>
      </c>
      <c r="L44" s="39">
        <v>0</v>
      </c>
      <c r="M44" s="39">
        <v>0</v>
      </c>
      <c r="N44" s="37">
        <v>13558029</v>
      </c>
      <c r="O44" s="39">
        <v>0</v>
      </c>
      <c r="P44" s="39">
        <v>0</v>
      </c>
      <c r="Q44" s="39">
        <v>0</v>
      </c>
      <c r="R44" s="39">
        <v>13558029</v>
      </c>
      <c r="S44" s="37">
        <v>6246084.3300000001</v>
      </c>
      <c r="T44" s="66">
        <f t="shared" si="0"/>
        <v>0.46069265156461903</v>
      </c>
      <c r="U44" s="37">
        <v>2294519.08</v>
      </c>
      <c r="V44" s="66">
        <f t="shared" si="1"/>
        <v>0.1692369207943131</v>
      </c>
      <c r="W44" s="39">
        <v>2294519.08</v>
      </c>
      <c r="X44" s="66">
        <f t="shared" si="2"/>
        <v>0.1692369207943131</v>
      </c>
    </row>
    <row r="45" spans="1:24" ht="93.75" customHeight="1" x14ac:dyDescent="0.3">
      <c r="A45" s="64" t="s">
        <v>72</v>
      </c>
      <c r="B45" s="64" t="s">
        <v>73</v>
      </c>
      <c r="C45" s="64" t="s">
        <v>62</v>
      </c>
      <c r="D45" s="64" t="s">
        <v>97</v>
      </c>
      <c r="E45" s="64" t="s">
        <v>60</v>
      </c>
      <c r="F45" s="64" t="s">
        <v>98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19897830</v>
      </c>
      <c r="M45" s="39">
        <v>0</v>
      </c>
      <c r="N45" s="37">
        <v>19897830</v>
      </c>
      <c r="O45" s="39">
        <v>0</v>
      </c>
      <c r="P45" s="39">
        <v>0</v>
      </c>
      <c r="Q45" s="39">
        <v>0</v>
      </c>
      <c r="R45" s="39">
        <v>19897830</v>
      </c>
      <c r="S45" s="37">
        <v>9569361.7599999998</v>
      </c>
      <c r="T45" s="66">
        <f t="shared" si="0"/>
        <v>0.48092489281494516</v>
      </c>
      <c r="U45" s="37">
        <v>3029418.05</v>
      </c>
      <c r="V45" s="66">
        <f t="shared" si="1"/>
        <v>0.152248664804152</v>
      </c>
      <c r="W45" s="39">
        <v>3029418.05</v>
      </c>
      <c r="X45" s="66">
        <f t="shared" si="2"/>
        <v>0.152248664804152</v>
      </c>
    </row>
    <row r="46" spans="1:24" ht="93.75" customHeight="1" x14ac:dyDescent="0.3">
      <c r="A46" s="64" t="s">
        <v>72</v>
      </c>
      <c r="B46" s="64" t="s">
        <v>73</v>
      </c>
      <c r="C46" s="64" t="s">
        <v>62</v>
      </c>
      <c r="D46" s="64" t="s">
        <v>97</v>
      </c>
      <c r="E46" s="64" t="s">
        <v>60</v>
      </c>
      <c r="F46" s="64" t="s">
        <v>98</v>
      </c>
      <c r="G46" s="64">
        <v>10</v>
      </c>
      <c r="H46" s="64">
        <v>307</v>
      </c>
      <c r="I46" s="64" t="s">
        <v>76</v>
      </c>
      <c r="J46" s="64">
        <v>4</v>
      </c>
      <c r="K46" s="39">
        <v>0</v>
      </c>
      <c r="L46" s="39">
        <v>24408057</v>
      </c>
      <c r="M46" s="39">
        <v>0</v>
      </c>
      <c r="N46" s="37">
        <v>24408057</v>
      </c>
      <c r="O46" s="39">
        <v>0</v>
      </c>
      <c r="P46" s="39">
        <v>0</v>
      </c>
      <c r="Q46" s="39">
        <v>0</v>
      </c>
      <c r="R46" s="39">
        <v>24408057</v>
      </c>
      <c r="S46" s="37">
        <v>8434340.3100000005</v>
      </c>
      <c r="T46" s="66">
        <f t="shared" si="0"/>
        <v>0.3455555806838701</v>
      </c>
      <c r="U46" s="37">
        <v>2465247.4500000002</v>
      </c>
      <c r="V46" s="66">
        <f t="shared" si="1"/>
        <v>0.10100138040483927</v>
      </c>
      <c r="W46" s="39">
        <v>2465247.4500000002</v>
      </c>
      <c r="X46" s="66">
        <f t="shared" si="2"/>
        <v>0.10100138040483927</v>
      </c>
    </row>
    <row r="47" spans="1:24" ht="93.75" customHeight="1" x14ac:dyDescent="0.3">
      <c r="A47" s="64" t="s">
        <v>72</v>
      </c>
      <c r="B47" s="64" t="s">
        <v>73</v>
      </c>
      <c r="C47" s="64" t="s">
        <v>99</v>
      </c>
      <c r="D47" s="64" t="s">
        <v>100</v>
      </c>
      <c r="E47" s="64" t="s">
        <v>60</v>
      </c>
      <c r="F47" s="64" t="s">
        <v>101</v>
      </c>
      <c r="G47" s="64">
        <v>10</v>
      </c>
      <c r="H47" s="64">
        <v>107</v>
      </c>
      <c r="I47" s="64" t="s">
        <v>76</v>
      </c>
      <c r="J47" s="64">
        <v>3</v>
      </c>
      <c r="K47" s="39">
        <v>3582444</v>
      </c>
      <c r="L47" s="39">
        <v>0</v>
      </c>
      <c r="M47" s="39">
        <v>0</v>
      </c>
      <c r="N47" s="37">
        <v>3582444</v>
      </c>
      <c r="O47" s="39">
        <v>0</v>
      </c>
      <c r="P47" s="39">
        <v>0</v>
      </c>
      <c r="Q47" s="39">
        <v>0</v>
      </c>
      <c r="R47" s="39">
        <v>3582444</v>
      </c>
      <c r="S47" s="37">
        <v>1609864.01</v>
      </c>
      <c r="T47" s="66">
        <f t="shared" si="0"/>
        <v>0.44937590371266095</v>
      </c>
      <c r="U47" s="37">
        <v>857864.21</v>
      </c>
      <c r="V47" s="66">
        <f t="shared" si="1"/>
        <v>0.2394633970551947</v>
      </c>
      <c r="W47" s="37">
        <v>857864.21</v>
      </c>
      <c r="X47" s="66">
        <f t="shared" si="2"/>
        <v>0.2394633970551947</v>
      </c>
    </row>
    <row r="48" spans="1:24" ht="93.75" customHeight="1" x14ac:dyDescent="0.3">
      <c r="A48" s="64" t="s">
        <v>72</v>
      </c>
      <c r="B48" s="64" t="s">
        <v>73</v>
      </c>
      <c r="C48" s="64" t="s">
        <v>99</v>
      </c>
      <c r="D48" s="64" t="s">
        <v>100</v>
      </c>
      <c r="E48" s="64" t="s">
        <v>60</v>
      </c>
      <c r="F48" s="64" t="s">
        <v>101</v>
      </c>
      <c r="G48" s="64">
        <v>10</v>
      </c>
      <c r="H48" s="64">
        <v>307</v>
      </c>
      <c r="I48" s="64" t="s">
        <v>76</v>
      </c>
      <c r="J48" s="64">
        <v>3</v>
      </c>
      <c r="K48" s="39">
        <v>0</v>
      </c>
      <c r="L48" s="39">
        <v>200000</v>
      </c>
      <c r="M48" s="39">
        <v>0</v>
      </c>
      <c r="N48" s="37">
        <v>200000</v>
      </c>
      <c r="O48" s="39">
        <v>0</v>
      </c>
      <c r="P48" s="39">
        <v>0</v>
      </c>
      <c r="Q48" s="39">
        <v>0</v>
      </c>
      <c r="R48" s="39">
        <v>200000</v>
      </c>
      <c r="S48" s="37">
        <v>56000</v>
      </c>
      <c r="T48" s="66">
        <f t="shared" si="0"/>
        <v>0.28000000000000003</v>
      </c>
      <c r="U48" s="37">
        <v>0</v>
      </c>
      <c r="V48" s="66">
        <f t="shared" si="1"/>
        <v>0</v>
      </c>
      <c r="W48" s="37">
        <v>0</v>
      </c>
      <c r="X48" s="66">
        <f t="shared" si="2"/>
        <v>0</v>
      </c>
    </row>
    <row r="49" spans="1:24" ht="93.75" customHeight="1" x14ac:dyDescent="0.3">
      <c r="A49" s="64" t="s">
        <v>102</v>
      </c>
      <c r="B49" s="64" t="s">
        <v>103</v>
      </c>
      <c r="C49" s="64" t="s">
        <v>99</v>
      </c>
      <c r="D49" s="64" t="s">
        <v>104</v>
      </c>
      <c r="E49" s="64" t="s">
        <v>60</v>
      </c>
      <c r="F49" s="64" t="s">
        <v>105</v>
      </c>
      <c r="G49" s="64">
        <v>10</v>
      </c>
      <c r="H49" s="64">
        <v>101</v>
      </c>
      <c r="I49" s="64" t="s">
        <v>48</v>
      </c>
      <c r="J49" s="64">
        <v>3</v>
      </c>
      <c r="K49" s="39">
        <v>830000</v>
      </c>
      <c r="L49" s="39">
        <v>0</v>
      </c>
      <c r="M49" s="39">
        <v>0</v>
      </c>
      <c r="N49" s="37">
        <v>830000</v>
      </c>
      <c r="O49" s="39">
        <v>0</v>
      </c>
      <c r="P49" s="39">
        <v>0</v>
      </c>
      <c r="Q49" s="39">
        <v>0</v>
      </c>
      <c r="R49" s="39">
        <v>830000</v>
      </c>
      <c r="S49" s="37">
        <v>592978.32999999996</v>
      </c>
      <c r="T49" s="66">
        <f t="shared" si="0"/>
        <v>0.7144317228915662</v>
      </c>
      <c r="U49" s="37">
        <v>256465.13</v>
      </c>
      <c r="V49" s="66">
        <f t="shared" si="1"/>
        <v>0.30899413253012048</v>
      </c>
      <c r="W49" s="37">
        <v>256465.13</v>
      </c>
      <c r="X49" s="66">
        <f t="shared" si="2"/>
        <v>0.30899413253012048</v>
      </c>
    </row>
    <row r="50" spans="1:24" ht="93.75" customHeight="1" x14ac:dyDescent="0.3">
      <c r="A50" s="64" t="s">
        <v>102</v>
      </c>
      <c r="B50" s="64" t="s">
        <v>103</v>
      </c>
      <c r="C50" s="64" t="s">
        <v>99</v>
      </c>
      <c r="D50" s="64" t="s">
        <v>104</v>
      </c>
      <c r="E50" s="64" t="s">
        <v>60</v>
      </c>
      <c r="F50" s="64" t="s">
        <v>105</v>
      </c>
      <c r="G50" s="64">
        <v>10</v>
      </c>
      <c r="H50" s="64" t="s">
        <v>124</v>
      </c>
      <c r="I50" s="64" t="s">
        <v>48</v>
      </c>
      <c r="J50" s="64">
        <v>3</v>
      </c>
      <c r="K50" s="39">
        <v>0</v>
      </c>
      <c r="L50" s="39">
        <v>813034</v>
      </c>
      <c r="M50" s="39">
        <v>0</v>
      </c>
      <c r="N50" s="37">
        <v>813034</v>
      </c>
      <c r="O50" s="39">
        <v>0</v>
      </c>
      <c r="P50" s="39">
        <v>0</v>
      </c>
      <c r="Q50" s="39">
        <v>0</v>
      </c>
      <c r="R50" s="39">
        <v>813034</v>
      </c>
      <c r="S50" s="37">
        <v>1084.8</v>
      </c>
      <c r="T50" s="66">
        <f t="shared" si="0"/>
        <v>1.3342615437976764E-3</v>
      </c>
      <c r="U50" s="37">
        <v>0</v>
      </c>
      <c r="V50" s="66">
        <f t="shared" si="0"/>
        <v>0</v>
      </c>
      <c r="W50" s="37">
        <v>0</v>
      </c>
      <c r="X50" s="66">
        <f t="shared" si="0"/>
        <v>0</v>
      </c>
    </row>
    <row r="51" spans="1:24" ht="93.75" customHeight="1" x14ac:dyDescent="0.3">
      <c r="A51" s="64" t="s">
        <v>106</v>
      </c>
      <c r="B51" s="64" t="s">
        <v>107</v>
      </c>
      <c r="C51" s="64" t="s">
        <v>62</v>
      </c>
      <c r="D51" s="64" t="s">
        <v>108</v>
      </c>
      <c r="E51" s="64" t="s">
        <v>60</v>
      </c>
      <c r="F51" s="64" t="s">
        <v>109</v>
      </c>
      <c r="G51" s="64">
        <v>10</v>
      </c>
      <c r="H51" s="64">
        <v>107</v>
      </c>
      <c r="I51" s="64" t="s">
        <v>76</v>
      </c>
      <c r="J51" s="64">
        <v>3</v>
      </c>
      <c r="K51" s="39">
        <v>9495000</v>
      </c>
      <c r="L51" s="39">
        <v>0</v>
      </c>
      <c r="M51" s="39">
        <v>0</v>
      </c>
      <c r="N51" s="37">
        <v>9495000</v>
      </c>
      <c r="O51" s="39">
        <v>0</v>
      </c>
      <c r="P51" s="39">
        <v>0</v>
      </c>
      <c r="Q51" s="39">
        <v>0</v>
      </c>
      <c r="R51" s="39">
        <v>9495000</v>
      </c>
      <c r="S51" s="37">
        <v>8265878</v>
      </c>
      <c r="T51" s="66">
        <f t="shared" si="0"/>
        <v>0.87055060558188524</v>
      </c>
      <c r="U51" s="37">
        <v>3041553.75</v>
      </c>
      <c r="V51" s="66">
        <f t="shared" si="1"/>
        <v>0.3203321484992101</v>
      </c>
      <c r="W51" s="37">
        <v>3041553.75</v>
      </c>
      <c r="X51" s="66">
        <f t="shared" si="2"/>
        <v>0.3203321484992101</v>
      </c>
    </row>
    <row r="52" spans="1:24" ht="93.75" customHeight="1" x14ac:dyDescent="0.3">
      <c r="A52" s="64" t="s">
        <v>110</v>
      </c>
      <c r="B52" s="64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>
        <v>107</v>
      </c>
      <c r="I52" s="64" t="s">
        <v>76</v>
      </c>
      <c r="J52" s="64">
        <v>3</v>
      </c>
      <c r="K52" s="39">
        <v>340954</v>
      </c>
      <c r="L52" s="39">
        <v>0</v>
      </c>
      <c r="M52" s="39">
        <v>0</v>
      </c>
      <c r="N52" s="37">
        <v>340954</v>
      </c>
      <c r="O52" s="39">
        <v>0</v>
      </c>
      <c r="P52" s="39">
        <v>0</v>
      </c>
      <c r="Q52" s="39">
        <v>0</v>
      </c>
      <c r="R52" s="39">
        <v>340954</v>
      </c>
      <c r="S52" s="37">
        <v>236627.75</v>
      </c>
      <c r="T52" s="66">
        <f t="shared" si="0"/>
        <v>0.69401664154108766</v>
      </c>
      <c r="U52" s="37">
        <v>8800</v>
      </c>
      <c r="V52" s="66">
        <f t="shared" si="1"/>
        <v>2.5809933304785981E-2</v>
      </c>
      <c r="W52" s="37">
        <v>8800</v>
      </c>
      <c r="X52" s="66">
        <f t="shared" si="2"/>
        <v>2.5809933304785981E-2</v>
      </c>
    </row>
    <row r="53" spans="1:24" ht="93.75" customHeight="1" x14ac:dyDescent="0.3">
      <c r="A53" s="64" t="s">
        <v>110</v>
      </c>
      <c r="B53" s="64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>
        <v>107</v>
      </c>
      <c r="I53" s="64" t="s">
        <v>76</v>
      </c>
      <c r="J53" s="64" t="s">
        <v>125</v>
      </c>
      <c r="K53" s="39">
        <v>3381046</v>
      </c>
      <c r="L53" s="39">
        <v>0</v>
      </c>
      <c r="M53" s="39">
        <v>0</v>
      </c>
      <c r="N53" s="37">
        <v>3381046</v>
      </c>
      <c r="O53" s="39">
        <v>0</v>
      </c>
      <c r="P53" s="39">
        <v>0</v>
      </c>
      <c r="Q53" s="39">
        <v>0</v>
      </c>
      <c r="R53" s="39">
        <v>3381046</v>
      </c>
      <c r="S53" s="37">
        <v>112260</v>
      </c>
      <c r="T53" s="66">
        <f t="shared" si="0"/>
        <v>3.3202742583212416E-2</v>
      </c>
      <c r="U53" s="37">
        <v>0</v>
      </c>
      <c r="V53" s="66">
        <f t="shared" si="1"/>
        <v>0</v>
      </c>
      <c r="W53" s="37">
        <v>0</v>
      </c>
      <c r="X53" s="66">
        <f t="shared" si="2"/>
        <v>0</v>
      </c>
    </row>
    <row r="54" spans="1:24" ht="93.75" customHeight="1" x14ac:dyDescent="0.3">
      <c r="A54" s="64" t="s">
        <v>110</v>
      </c>
      <c r="B54" s="64" t="s">
        <v>111</v>
      </c>
      <c r="C54" s="64" t="s">
        <v>112</v>
      </c>
      <c r="D54" s="64" t="s">
        <v>113</v>
      </c>
      <c r="E54" s="64" t="s">
        <v>60</v>
      </c>
      <c r="F54" s="64" t="s">
        <v>114</v>
      </c>
      <c r="G54" s="64">
        <v>10</v>
      </c>
      <c r="H54" s="64" t="s">
        <v>126</v>
      </c>
      <c r="I54" s="64" t="s">
        <v>76</v>
      </c>
      <c r="J54" s="64">
        <v>3</v>
      </c>
      <c r="K54" s="39">
        <v>0</v>
      </c>
      <c r="L54" s="39">
        <v>2919545</v>
      </c>
      <c r="M54" s="39">
        <v>0</v>
      </c>
      <c r="N54" s="37">
        <v>2919545</v>
      </c>
      <c r="O54" s="39">
        <v>0</v>
      </c>
      <c r="P54" s="39">
        <v>0</v>
      </c>
      <c r="Q54" s="39">
        <v>0</v>
      </c>
      <c r="R54" s="39">
        <v>2919545</v>
      </c>
      <c r="S54" s="37">
        <v>933992.78</v>
      </c>
      <c r="T54" s="66">
        <f t="shared" si="0"/>
        <v>0.31991039014640982</v>
      </c>
      <c r="U54" s="37">
        <v>0</v>
      </c>
      <c r="V54" s="66">
        <f t="shared" si="1"/>
        <v>0</v>
      </c>
      <c r="W54" s="37">
        <v>0</v>
      </c>
      <c r="X54" s="66">
        <f t="shared" si="2"/>
        <v>0</v>
      </c>
    </row>
    <row r="55" spans="1:24" ht="93.75" customHeight="1" thickBot="1" x14ac:dyDescent="0.35">
      <c r="A55" s="64" t="s">
        <v>110</v>
      </c>
      <c r="B55" s="64" t="s">
        <v>111</v>
      </c>
      <c r="C55" s="64" t="s">
        <v>112</v>
      </c>
      <c r="D55" s="64" t="s">
        <v>113</v>
      </c>
      <c r="E55" s="64" t="s">
        <v>60</v>
      </c>
      <c r="F55" s="64" t="s">
        <v>114</v>
      </c>
      <c r="G55" s="64">
        <v>10</v>
      </c>
      <c r="H55" s="64" t="s">
        <v>126</v>
      </c>
      <c r="I55" s="64" t="s">
        <v>76</v>
      </c>
      <c r="J55" s="64">
        <v>4</v>
      </c>
      <c r="K55" s="39">
        <v>0</v>
      </c>
      <c r="L55" s="39">
        <v>10000000</v>
      </c>
      <c r="M55" s="39">
        <v>0</v>
      </c>
      <c r="N55" s="37">
        <v>10000000</v>
      </c>
      <c r="O55" s="39">
        <v>0</v>
      </c>
      <c r="P55" s="39">
        <v>0</v>
      </c>
      <c r="Q55" s="39">
        <v>0</v>
      </c>
      <c r="R55" s="39">
        <v>10000000</v>
      </c>
      <c r="S55" s="37">
        <v>9232883.1699999999</v>
      </c>
      <c r="T55" s="66">
        <f t="shared" si="0"/>
        <v>0.92328831700000003</v>
      </c>
      <c r="U55" s="39">
        <v>1920430.51</v>
      </c>
      <c r="V55" s="66">
        <f t="shared" si="1"/>
        <v>0.19204305099999999</v>
      </c>
      <c r="W55" s="39">
        <v>873693.5</v>
      </c>
      <c r="X55" s="66">
        <f t="shared" si="2"/>
        <v>8.7369349999999998E-2</v>
      </c>
    </row>
    <row r="56" spans="1:24" ht="24.75" customHeight="1" thickTop="1" x14ac:dyDescent="0.3">
      <c r="A56" s="67" t="s">
        <v>41</v>
      </c>
      <c r="B56" s="67"/>
      <c r="C56" s="67"/>
      <c r="D56" s="67"/>
      <c r="E56" s="67"/>
      <c r="F56" s="67"/>
      <c r="G56" s="67"/>
      <c r="H56" s="67"/>
      <c r="I56" s="67"/>
      <c r="J56" s="67"/>
      <c r="K56" s="69">
        <f t="shared" ref="K56:S56" si="6">SUBTOTAL(109,K5:K55)</f>
        <v>1684973000</v>
      </c>
      <c r="L56" s="69">
        <f t="shared" si="6"/>
        <v>583394907.13999999</v>
      </c>
      <c r="M56" s="69">
        <f t="shared" si="6"/>
        <v>6674525</v>
      </c>
      <c r="N56" s="69">
        <f t="shared" si="6"/>
        <v>2261693382.1400003</v>
      </c>
      <c r="O56" s="70">
        <f t="shared" si="6"/>
        <v>0</v>
      </c>
      <c r="P56" s="70">
        <f t="shared" si="6"/>
        <v>0</v>
      </c>
      <c r="Q56" s="70">
        <f t="shared" si="6"/>
        <v>-56900.94</v>
      </c>
      <c r="R56" s="69">
        <f t="shared" si="6"/>
        <v>2261636481.1999998</v>
      </c>
      <c r="S56" s="69">
        <f t="shared" si="6"/>
        <v>1207117250.0999999</v>
      </c>
      <c r="T56" s="71">
        <f>S56/$R56</f>
        <v>0.53373619506682024</v>
      </c>
      <c r="U56" s="69">
        <f>SUM(U5:U55)</f>
        <v>1069711414.3900001</v>
      </c>
      <c r="V56" s="71">
        <f>U56/$R56</f>
        <v>0.47298114585701362</v>
      </c>
      <c r="W56" s="69">
        <f>SUM(W5:W55)</f>
        <v>1067300540.1500002</v>
      </c>
      <c r="X56" s="72">
        <f>W56/$R56</f>
        <v>0.47191515923182409</v>
      </c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584F-96C7-450A-AB03-841125DAD6FD}">
  <dimension ref="A1:X95"/>
  <sheetViews>
    <sheetView showGridLines="0" tabSelected="1" zoomScale="73" zoomScaleNormal="73" workbookViewId="0">
      <selection activeCell="U1" sqref="U1"/>
    </sheetView>
  </sheetViews>
  <sheetFormatPr defaultColWidth="9.109375" defaultRowHeight="13.8" x14ac:dyDescent="0.3"/>
  <cols>
    <col min="1" max="1" width="7" style="82" customWidth="1"/>
    <col min="2" max="2" width="9" style="82" bestFit="1" customWidth="1"/>
    <col min="3" max="3" width="9.6640625" style="82" customWidth="1"/>
    <col min="4" max="4" width="15.33203125" style="82" bestFit="1" customWidth="1"/>
    <col min="5" max="5" width="12.6640625" style="82" bestFit="1" customWidth="1"/>
    <col min="6" max="6" width="19.5546875" style="82" customWidth="1"/>
    <col min="7" max="7" width="5.6640625" style="82" bestFit="1" customWidth="1"/>
    <col min="8" max="8" width="6.33203125" style="82" bestFit="1" customWidth="1"/>
    <col min="9" max="9" width="19" style="82" customWidth="1"/>
    <col min="10" max="10" width="4.5546875" style="82" bestFit="1" customWidth="1"/>
    <col min="11" max="11" width="18.33203125" style="83" customWidth="1"/>
    <col min="12" max="12" width="16.5546875" style="83" bestFit="1" customWidth="1"/>
    <col min="13" max="13" width="14.88671875" style="83" customWidth="1"/>
    <col min="14" max="14" width="17.109375" style="83" customWidth="1"/>
    <col min="15" max="15" width="13.44140625" style="83" bestFit="1" customWidth="1"/>
    <col min="16" max="16" width="7.88671875" style="83" bestFit="1" customWidth="1"/>
    <col min="17" max="17" width="12.6640625" style="83" bestFit="1" customWidth="1"/>
    <col min="18" max="18" width="16.88671875" style="83" customWidth="1"/>
    <col min="19" max="19" width="17.77734375" style="83" customWidth="1"/>
    <col min="20" max="20" width="9.109375" style="84" customWidth="1"/>
    <col min="21" max="21" width="16.88671875" style="83" customWidth="1"/>
    <col min="22" max="22" width="9" style="84" customWidth="1"/>
    <col min="23" max="23" width="16.44140625" style="83" customWidth="1"/>
    <col min="24" max="24" width="9.44140625" style="84" customWidth="1"/>
    <col min="25" max="16384" width="9.109375" style="82"/>
  </cols>
  <sheetData>
    <row r="1" spans="1:24" ht="14.4" thickBot="1" x14ac:dyDescent="0.35"/>
    <row r="2" spans="1:24" ht="48" customHeight="1" thickBot="1" x14ac:dyDescent="0.35">
      <c r="A2" s="151" t="s">
        <v>0</v>
      </c>
      <c r="B2" s="153"/>
      <c r="C2" s="153"/>
      <c r="D2" s="153"/>
      <c r="E2" s="153"/>
      <c r="F2" s="153"/>
      <c r="G2" s="153"/>
      <c r="H2" s="153"/>
      <c r="I2" s="153"/>
      <c r="J2" s="161"/>
      <c r="K2" s="149" t="s">
        <v>1</v>
      </c>
      <c r="L2" s="162" t="s">
        <v>2</v>
      </c>
      <c r="M2" s="163"/>
      <c r="N2" s="149" t="s">
        <v>3</v>
      </c>
      <c r="O2" s="149" t="s">
        <v>4</v>
      </c>
      <c r="P2" s="151" t="s">
        <v>5</v>
      </c>
      <c r="Q2" s="161"/>
      <c r="R2" s="149" t="s">
        <v>6</v>
      </c>
      <c r="S2" s="151" t="s">
        <v>7</v>
      </c>
      <c r="T2" s="152"/>
      <c r="U2" s="153"/>
      <c r="V2" s="152"/>
      <c r="W2" s="153"/>
      <c r="X2" s="154"/>
    </row>
    <row r="3" spans="1:24" ht="34.799999999999997" customHeight="1" x14ac:dyDescent="0.3">
      <c r="A3" s="155" t="s">
        <v>8</v>
      </c>
      <c r="B3" s="156"/>
      <c r="C3" s="157" t="s">
        <v>9</v>
      </c>
      <c r="D3" s="157" t="s">
        <v>10</v>
      </c>
      <c r="E3" s="159" t="s">
        <v>11</v>
      </c>
      <c r="F3" s="160"/>
      <c r="G3" s="157" t="s">
        <v>12</v>
      </c>
      <c r="H3" s="155" t="s">
        <v>13</v>
      </c>
      <c r="I3" s="156"/>
      <c r="J3" s="157" t="s">
        <v>14</v>
      </c>
      <c r="K3" s="150"/>
      <c r="L3" s="85" t="s">
        <v>15</v>
      </c>
      <c r="M3" s="85" t="s">
        <v>16</v>
      </c>
      <c r="N3" s="150"/>
      <c r="O3" s="150"/>
      <c r="P3" s="86" t="s">
        <v>17</v>
      </c>
      <c r="Q3" s="86" t="s">
        <v>18</v>
      </c>
      <c r="R3" s="150"/>
      <c r="S3" s="87" t="s">
        <v>19</v>
      </c>
      <c r="T3" s="88" t="s">
        <v>20</v>
      </c>
      <c r="U3" s="87" t="s">
        <v>21</v>
      </c>
      <c r="V3" s="89" t="s">
        <v>20</v>
      </c>
      <c r="W3" s="90" t="s">
        <v>22</v>
      </c>
      <c r="X3" s="89" t="s">
        <v>20</v>
      </c>
    </row>
    <row r="4" spans="1:24" ht="34.799999999999997" customHeight="1" thickBot="1" x14ac:dyDescent="0.35">
      <c r="A4" s="91" t="s">
        <v>23</v>
      </c>
      <c r="B4" s="91" t="s">
        <v>24</v>
      </c>
      <c r="C4" s="158"/>
      <c r="D4" s="158"/>
      <c r="E4" s="91" t="s">
        <v>25</v>
      </c>
      <c r="F4" s="91" t="s">
        <v>26</v>
      </c>
      <c r="G4" s="158"/>
      <c r="H4" s="91" t="s">
        <v>23</v>
      </c>
      <c r="I4" s="91" t="s">
        <v>24</v>
      </c>
      <c r="J4" s="158"/>
      <c r="K4" s="9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9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5.2" x14ac:dyDescent="0.3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16314410.43</v>
      </c>
      <c r="T5" s="100">
        <f t="shared" ref="T5:X56" si="0">IFERROR(S5/$R5,"")</f>
        <v>0.53302213266938014</v>
      </c>
      <c r="U5" s="98">
        <v>16314410.43</v>
      </c>
      <c r="V5" s="100">
        <f t="shared" ref="V5:V56" si="1">IFERROR(U5/$R5,"")</f>
        <v>0.53302213266938014</v>
      </c>
      <c r="W5" s="98">
        <v>16314410.43</v>
      </c>
      <c r="X5" s="100">
        <f t="shared" ref="X5:X56" si="2">IFERROR(W5/$R5,"")</f>
        <v>0.53302213266938014</v>
      </c>
    </row>
    <row r="6" spans="1:24" ht="69" x14ac:dyDescent="0.3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80801194.159999996</v>
      </c>
      <c r="T6" s="104">
        <f t="shared" si="0"/>
        <v>0.56640492551902832</v>
      </c>
      <c r="U6" s="99">
        <v>80801194.159999996</v>
      </c>
      <c r="V6" s="104">
        <f t="shared" si="1"/>
        <v>0.56640492551902832</v>
      </c>
      <c r="W6" s="99">
        <v>80801194.159999996</v>
      </c>
      <c r="X6" s="104">
        <f t="shared" si="2"/>
        <v>0.56640492551902832</v>
      </c>
    </row>
    <row r="7" spans="1:24" ht="69" x14ac:dyDescent="0.3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1953192.58</v>
      </c>
      <c r="T7" s="104">
        <f>IFERROR(S7/$R7,"")</f>
        <v>0.53695720710813966</v>
      </c>
      <c r="U7" s="99">
        <v>1953192.58</v>
      </c>
      <c r="V7" s="104">
        <f t="shared" si="1"/>
        <v>0.53695720710813966</v>
      </c>
      <c r="W7" s="99">
        <v>1953192.58</v>
      </c>
      <c r="X7" s="104">
        <f t="shared" si="2"/>
        <v>0.53695720710813966</v>
      </c>
    </row>
    <row r="8" spans="1:24" ht="55.2" x14ac:dyDescent="0.3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5.2" x14ac:dyDescent="0.3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5.2" x14ac:dyDescent="0.3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5.2" x14ac:dyDescent="0.3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22304153.879999999</v>
      </c>
      <c r="T11" s="104">
        <f t="shared" si="0"/>
        <v>0.53709789256753293</v>
      </c>
      <c r="U11" s="99">
        <v>22304153.879999999</v>
      </c>
      <c r="V11" s="104">
        <f t="shared" si="1"/>
        <v>0.53709789256753293</v>
      </c>
      <c r="W11" s="99">
        <v>22304153.879999999</v>
      </c>
      <c r="X11" s="104">
        <f t="shared" si="2"/>
        <v>0.53709789256753293</v>
      </c>
    </row>
    <row r="12" spans="1:24" ht="41.4" x14ac:dyDescent="0.3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538807692.20000005</v>
      </c>
      <c r="T12" s="104">
        <f t="shared" si="0"/>
        <v>0.57853209767828273</v>
      </c>
      <c r="U12" s="99">
        <v>538259954.05999994</v>
      </c>
      <c r="V12" s="104">
        <f t="shared" si="1"/>
        <v>0.57794397672214193</v>
      </c>
      <c r="W12" s="99">
        <v>538259133.40999997</v>
      </c>
      <c r="X12" s="104">
        <f t="shared" si="2"/>
        <v>0.57794309556848955</v>
      </c>
    </row>
    <row r="13" spans="1:24" ht="41.4" x14ac:dyDescent="0.3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41.4" x14ac:dyDescent="0.3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-56900.94</v>
      </c>
      <c r="R14" s="103">
        <v>139114206.06</v>
      </c>
      <c r="S14" s="99">
        <v>85875393.290000007</v>
      </c>
      <c r="T14" s="104">
        <f t="shared" si="0"/>
        <v>0.6173013937409233</v>
      </c>
      <c r="U14" s="99">
        <v>74458450.430000007</v>
      </c>
      <c r="V14" s="104">
        <f t="shared" si="1"/>
        <v>0.53523254410039223</v>
      </c>
      <c r="W14" s="99">
        <v>73992788.959999993</v>
      </c>
      <c r="X14" s="104">
        <f t="shared" si="2"/>
        <v>0.53188521183873116</v>
      </c>
    </row>
    <row r="15" spans="1:24" ht="41.4" x14ac:dyDescent="0.3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0</v>
      </c>
      <c r="T15" s="104">
        <f t="shared" si="0"/>
        <v>0</v>
      </c>
      <c r="U15" s="99">
        <v>0</v>
      </c>
      <c r="V15" s="104">
        <f t="shared" si="1"/>
        <v>0</v>
      </c>
      <c r="W15" s="99">
        <v>0</v>
      </c>
      <c r="X15" s="104">
        <f t="shared" si="2"/>
        <v>0</v>
      </c>
    </row>
    <row r="16" spans="1:24" ht="41.4" x14ac:dyDescent="0.3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0</v>
      </c>
      <c r="V16" s="104">
        <f t="shared" si="1"/>
        <v>0</v>
      </c>
      <c r="W16" s="99">
        <v>0</v>
      </c>
      <c r="X16" s="104">
        <f t="shared" si="2"/>
        <v>0</v>
      </c>
    </row>
    <row r="17" spans="1:24" ht="41.4" x14ac:dyDescent="0.3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5.2" x14ac:dyDescent="0.3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14140</v>
      </c>
      <c r="V18" s="104">
        <f t="shared" si="1"/>
        <v>1.7658974480658802E-2</v>
      </c>
      <c r="W18" s="99">
        <v>14140</v>
      </c>
      <c r="X18" s="104">
        <f t="shared" si="2"/>
        <v>1.7658974480658802E-2</v>
      </c>
    </row>
    <row r="19" spans="1:24" ht="41.4" x14ac:dyDescent="0.3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23537737.690000001</v>
      </c>
      <c r="T19" s="104">
        <f t="shared" si="0"/>
        <v>0.8385968964657261</v>
      </c>
      <c r="U19" s="99">
        <v>10906066.23</v>
      </c>
      <c r="V19" s="104">
        <f t="shared" si="1"/>
        <v>0.38855872274476272</v>
      </c>
      <c r="W19" s="99">
        <v>10906066.23</v>
      </c>
      <c r="X19" s="104">
        <f t="shared" si="2"/>
        <v>0.38855872274476272</v>
      </c>
    </row>
    <row r="20" spans="1:24" ht="69" x14ac:dyDescent="0.3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8773226.25</v>
      </c>
      <c r="T20" s="104">
        <f t="shared" si="0"/>
        <v>0.82450236508508146</v>
      </c>
      <c r="U20" s="99">
        <v>2435043.79</v>
      </c>
      <c r="V20" s="104">
        <f>IFERROR(U20/$R20,"")</f>
        <v>0.22884390607625563</v>
      </c>
      <c r="W20" s="99">
        <v>2342031.75</v>
      </c>
      <c r="X20" s="104">
        <f t="shared" si="2"/>
        <v>0.22010269220850792</v>
      </c>
    </row>
    <row r="21" spans="1:24" ht="69" x14ac:dyDescent="0.3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100000</v>
      </c>
      <c r="N21" s="99">
        <v>1006000</v>
      </c>
      <c r="O21" s="99">
        <v>0</v>
      </c>
      <c r="P21" s="99">
        <v>0</v>
      </c>
      <c r="Q21" s="99">
        <v>0</v>
      </c>
      <c r="R21" s="103">
        <v>1006000</v>
      </c>
      <c r="S21" s="99">
        <v>404748.6</v>
      </c>
      <c r="T21" s="104">
        <f t="shared" si="0"/>
        <v>0.40233459244532799</v>
      </c>
      <c r="U21" s="99">
        <v>151030</v>
      </c>
      <c r="V21" s="104">
        <f t="shared" si="1"/>
        <v>0.15012922465208747</v>
      </c>
      <c r="W21" s="99">
        <v>151030</v>
      </c>
      <c r="X21" s="104">
        <f t="shared" si="2"/>
        <v>0.15012922465208747</v>
      </c>
    </row>
    <row r="22" spans="1:24" ht="69" x14ac:dyDescent="0.3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99">
        <v>50000</v>
      </c>
      <c r="O22" s="107">
        <v>0</v>
      </c>
      <c r="P22" s="107">
        <v>0</v>
      </c>
      <c r="Q22" s="107">
        <v>0</v>
      </c>
      <c r="R22" s="103">
        <v>50000</v>
      </c>
      <c r="S22" s="99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2" customHeight="1" x14ac:dyDescent="0.3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9" x14ac:dyDescent="0.3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50000</v>
      </c>
      <c r="M24" s="107">
        <v>0</v>
      </c>
      <c r="N24" s="99">
        <v>1250000</v>
      </c>
      <c r="O24" s="99">
        <v>0</v>
      </c>
      <c r="P24" s="99">
        <v>0</v>
      </c>
      <c r="Q24" s="99">
        <v>0</v>
      </c>
      <c r="R24" s="103">
        <v>1250000</v>
      </c>
      <c r="S24" s="99">
        <v>88118.78</v>
      </c>
      <c r="T24" s="104">
        <f t="shared" si="0"/>
        <v>7.0495024000000003E-2</v>
      </c>
      <c r="U24" s="99">
        <v>30820.75</v>
      </c>
      <c r="V24" s="104">
        <f t="shared" si="1"/>
        <v>2.4656600000000001E-2</v>
      </c>
      <c r="W24" s="99">
        <v>30820.75</v>
      </c>
      <c r="X24" s="108">
        <f t="shared" si="2"/>
        <v>2.4656600000000001E-2</v>
      </c>
    </row>
    <row r="25" spans="1:24" ht="69" x14ac:dyDescent="0.3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55.2" x14ac:dyDescent="0.3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9" x14ac:dyDescent="0.3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3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9" x14ac:dyDescent="0.3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8" customHeight="1" x14ac:dyDescent="0.3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2" customHeight="1" x14ac:dyDescent="0.3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259386.81</v>
      </c>
      <c r="V31" s="104">
        <f t="shared" si="1"/>
        <v>0.39905663076923076</v>
      </c>
      <c r="W31" s="99">
        <v>259386.81</v>
      </c>
      <c r="X31" s="104">
        <f t="shared" si="2"/>
        <v>0.39905663076923076</v>
      </c>
    </row>
    <row r="32" spans="1:24" ht="89.4" customHeight="1" x14ac:dyDescent="0.3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0</v>
      </c>
      <c r="M32" s="107">
        <v>0</v>
      </c>
      <c r="N32" s="99">
        <v>230000</v>
      </c>
      <c r="O32" s="107">
        <v>0</v>
      </c>
      <c r="P32" s="107">
        <v>0</v>
      </c>
      <c r="Q32" s="107">
        <v>0</v>
      </c>
      <c r="R32" s="103">
        <v>230000</v>
      </c>
      <c r="S32" s="99">
        <v>0</v>
      </c>
      <c r="T32" s="104">
        <f t="shared" si="0"/>
        <v>0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9" x14ac:dyDescent="0.3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9" x14ac:dyDescent="0.3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99">
        <v>6736000</v>
      </c>
      <c r="O34" s="99">
        <v>0</v>
      </c>
      <c r="P34" s="99">
        <v>0</v>
      </c>
      <c r="Q34" s="99">
        <v>0</v>
      </c>
      <c r="R34" s="103">
        <v>6736000</v>
      </c>
      <c r="S34" s="99">
        <v>2161408.04</v>
      </c>
      <c r="T34" s="104">
        <f t="shared" si="0"/>
        <v>0.32087411520190023</v>
      </c>
      <c r="U34" s="99">
        <v>342004.36</v>
      </c>
      <c r="V34" s="104">
        <f t="shared" si="1"/>
        <v>5.0772618764845602E-2</v>
      </c>
      <c r="W34" s="99">
        <v>325656.28000000003</v>
      </c>
      <c r="X34" s="108">
        <f t="shared" si="2"/>
        <v>4.8345647268408558E-2</v>
      </c>
    </row>
    <row r="35" spans="1:24" ht="69" x14ac:dyDescent="0.3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99">
        <v>3610000</v>
      </c>
      <c r="O35" s="107">
        <v>0</v>
      </c>
      <c r="P35" s="107">
        <v>0</v>
      </c>
      <c r="Q35" s="107">
        <v>0</v>
      </c>
      <c r="R35" s="103">
        <v>3610000</v>
      </c>
      <c r="S35" s="99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9" x14ac:dyDescent="0.3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2" customHeight="1" x14ac:dyDescent="0.3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55.2" x14ac:dyDescent="0.3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3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00000000000006" customHeight="1" x14ac:dyDescent="0.3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9" x14ac:dyDescent="0.3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9" x14ac:dyDescent="0.3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3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278434.90000000002</v>
      </c>
      <c r="V43" s="104">
        <f t="shared" si="1"/>
        <v>2.1915379771743411E-2</v>
      </c>
      <c r="W43" s="99">
        <v>278434.90000000002</v>
      </c>
      <c r="X43" s="104">
        <f t="shared" si="2"/>
        <v>2.1915379771743411E-2</v>
      </c>
    </row>
    <row r="44" spans="1:24" ht="41.4" x14ac:dyDescent="0.3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93031076.739999995</v>
      </c>
      <c r="T44" s="111">
        <f t="shared" si="0"/>
        <v>0.83921487400263195</v>
      </c>
      <c r="U44" s="99">
        <v>43589293.75</v>
      </c>
      <c r="V44" s="111">
        <f t="shared" si="1"/>
        <v>0.39321036522564023</v>
      </c>
      <c r="W44" s="99">
        <v>43092194.960000001</v>
      </c>
      <c r="X44" s="111">
        <f t="shared" si="2"/>
        <v>0.38872613572905373</v>
      </c>
    </row>
    <row r="45" spans="1:24" ht="41.4" x14ac:dyDescent="0.3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2484406.58</v>
      </c>
      <c r="V45" s="111">
        <f t="shared" si="1"/>
        <v>0.18324245950499149</v>
      </c>
      <c r="W45" s="99">
        <v>2484406.58</v>
      </c>
      <c r="X45" s="111">
        <f t="shared" si="2"/>
        <v>0.18324245950499149</v>
      </c>
    </row>
    <row r="46" spans="1:24" ht="41.4" x14ac:dyDescent="0.3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9569361.7599999998</v>
      </c>
      <c r="T46" s="111">
        <f t="shared" si="0"/>
        <v>0.48092489281494516</v>
      </c>
      <c r="U46" s="99">
        <v>3977628.93</v>
      </c>
      <c r="V46" s="111">
        <f t="shared" si="1"/>
        <v>0.19990264918335318</v>
      </c>
      <c r="W46" s="99">
        <v>3977628.93</v>
      </c>
      <c r="X46" s="111">
        <f t="shared" si="2"/>
        <v>0.19990264918335318</v>
      </c>
    </row>
    <row r="47" spans="1:24" ht="41.4" x14ac:dyDescent="0.3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6846357.8099999996</v>
      </c>
      <c r="T47" s="111">
        <f t="shared" si="0"/>
        <v>0.28049581373888138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5.2" x14ac:dyDescent="0.3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1774039.26</v>
      </c>
      <c r="T48" s="111">
        <f t="shared" si="0"/>
        <v>0.49520362635117254</v>
      </c>
      <c r="U48" s="99">
        <v>1006164.66</v>
      </c>
      <c r="V48" s="111">
        <f t="shared" si="1"/>
        <v>0.28085984316851847</v>
      </c>
      <c r="W48" s="99">
        <v>1006164.66</v>
      </c>
      <c r="X48" s="111">
        <f t="shared" si="2"/>
        <v>0.28085984316851847</v>
      </c>
    </row>
    <row r="49" spans="1:24" ht="55.2" x14ac:dyDescent="0.3">
      <c r="A49" s="109" t="s">
        <v>72</v>
      </c>
      <c r="B49" s="110" t="s">
        <v>73</v>
      </c>
      <c r="C49" s="109" t="s">
        <v>99</v>
      </c>
      <c r="D49" s="109" t="s">
        <v>100</v>
      </c>
      <c r="E49" s="109" t="s">
        <v>60</v>
      </c>
      <c r="F49" s="109" t="s">
        <v>101</v>
      </c>
      <c r="G49" s="109">
        <v>10</v>
      </c>
      <c r="H49" s="109">
        <v>307</v>
      </c>
      <c r="I49" s="109" t="s">
        <v>76</v>
      </c>
      <c r="J49" s="109">
        <v>3</v>
      </c>
      <c r="K49" s="103">
        <v>0</v>
      </c>
      <c r="L49" s="103">
        <v>200000</v>
      </c>
      <c r="M49" s="103">
        <v>0</v>
      </c>
      <c r="N49" s="99">
        <v>200000</v>
      </c>
      <c r="O49" s="103">
        <v>0</v>
      </c>
      <c r="P49" s="103">
        <v>0</v>
      </c>
      <c r="Q49" s="103">
        <v>0</v>
      </c>
      <c r="R49" s="103">
        <v>200000</v>
      </c>
      <c r="S49" s="99">
        <v>56000</v>
      </c>
      <c r="T49" s="111">
        <f t="shared" si="0"/>
        <v>0.28000000000000003</v>
      </c>
      <c r="U49" s="99">
        <v>0</v>
      </c>
      <c r="V49" s="111">
        <f t="shared" si="1"/>
        <v>0</v>
      </c>
      <c r="W49" s="99">
        <v>0</v>
      </c>
      <c r="X49" s="111">
        <f t="shared" si="2"/>
        <v>0</v>
      </c>
    </row>
    <row r="50" spans="1:24" ht="55.2" x14ac:dyDescent="0.3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617629.54</v>
      </c>
      <c r="T50" s="111">
        <f t="shared" si="0"/>
        <v>0.74413197590361446</v>
      </c>
      <c r="U50" s="99">
        <v>375087.14</v>
      </c>
      <c r="V50" s="111">
        <f t="shared" si="1"/>
        <v>0.45191221686746991</v>
      </c>
      <c r="W50" s="99">
        <v>375087.14</v>
      </c>
      <c r="X50" s="111">
        <f t="shared" si="2"/>
        <v>0.45191221686746991</v>
      </c>
    </row>
    <row r="51" spans="1:24" ht="55.2" x14ac:dyDescent="0.3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66975.8</v>
      </c>
      <c r="T51" s="111">
        <f t="shared" si="0"/>
        <v>8.2377612744362477E-2</v>
      </c>
      <c r="U51" s="99">
        <v>20190</v>
      </c>
      <c r="V51" s="111">
        <f t="shared" si="0"/>
        <v>2.4832909816809631E-2</v>
      </c>
      <c r="W51" s="99">
        <v>20190</v>
      </c>
      <c r="X51" s="111">
        <f t="shared" si="0"/>
        <v>2.4832909816809631E-2</v>
      </c>
    </row>
    <row r="52" spans="1:24" ht="41.4" x14ac:dyDescent="0.3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3749255.47</v>
      </c>
      <c r="V52" s="111">
        <f t="shared" si="1"/>
        <v>0.39486629489204844</v>
      </c>
      <c r="W52" s="99">
        <v>3749255.47</v>
      </c>
      <c r="X52" s="111">
        <f t="shared" si="2"/>
        <v>0.39486629489204844</v>
      </c>
    </row>
    <row r="53" spans="1:24" ht="41.4" x14ac:dyDescent="0.3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8800</v>
      </c>
      <c r="V53" s="111">
        <f t="shared" si="1"/>
        <v>2.5809933304785981E-2</v>
      </c>
      <c r="W53" s="99">
        <v>8800</v>
      </c>
      <c r="X53" s="111">
        <f t="shared" si="2"/>
        <v>2.5809933304785981E-2</v>
      </c>
    </row>
    <row r="54" spans="1:24" ht="41.4" x14ac:dyDescent="0.3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112260</v>
      </c>
      <c r="T54" s="111">
        <f t="shared" si="0"/>
        <v>3.3202742583212416E-2</v>
      </c>
      <c r="U54" s="99">
        <v>0</v>
      </c>
      <c r="V54" s="111">
        <f t="shared" si="1"/>
        <v>0</v>
      </c>
      <c r="W54" s="99">
        <v>0</v>
      </c>
      <c r="X54" s="111">
        <f t="shared" si="2"/>
        <v>0</v>
      </c>
    </row>
    <row r="55" spans="1:24" ht="41.4" x14ac:dyDescent="0.3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42" thickBot="1" x14ac:dyDescent="0.35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3063077.51</v>
      </c>
      <c r="V56" s="111">
        <f t="shared" si="1"/>
        <v>0.30630775099999996</v>
      </c>
      <c r="W56" s="103">
        <v>3063077.51</v>
      </c>
      <c r="X56" s="111">
        <f t="shared" si="2"/>
        <v>0.30630775099999996</v>
      </c>
    </row>
    <row r="57" spans="1:24" ht="20.100000000000001" customHeight="1" thickTop="1" x14ac:dyDescent="0.3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605598907.13999999</v>
      </c>
      <c r="M57" s="114">
        <f t="shared" si="6"/>
        <v>28878525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-56900.94</v>
      </c>
      <c r="R57" s="114">
        <f t="shared" si="6"/>
        <v>2261636481.1999998</v>
      </c>
      <c r="S57" s="114">
        <f t="shared" si="6"/>
        <v>1310170075.1699996</v>
      </c>
      <c r="T57" s="116">
        <f>S57/$R57</f>
        <v>0.5793017958725345</v>
      </c>
      <c r="U57" s="114">
        <f>SUM(U5:U56)</f>
        <v>1182132080.1000001</v>
      </c>
      <c r="V57" s="116">
        <f>U57/$R57</f>
        <v>0.52268880959718766</v>
      </c>
      <c r="W57" s="114">
        <f>SUM(W5:W56)</f>
        <v>1181059139.0700004</v>
      </c>
      <c r="X57" s="117">
        <f>W57/$R57</f>
        <v>0.52221440045189893</v>
      </c>
    </row>
    <row r="58" spans="1:24" ht="8.25" customHeight="1" x14ac:dyDescent="0.3"/>
    <row r="59" spans="1:24" ht="14.4" thickBot="1" x14ac:dyDescent="0.35"/>
    <row r="60" spans="1:24" ht="14.4" thickTop="1" x14ac:dyDescent="0.3">
      <c r="N60" s="114"/>
    </row>
    <row r="64" spans="1:24" ht="14.4" x14ac:dyDescent="0.3">
      <c r="N64" s="118"/>
      <c r="S64" s="118"/>
      <c r="U64" s="118"/>
      <c r="W64" s="118"/>
    </row>
    <row r="65" spans="14:23" ht="14.4" x14ac:dyDescent="0.3">
      <c r="N65" s="118"/>
      <c r="S65" s="118"/>
    </row>
    <row r="66" spans="14:23" ht="14.4" x14ac:dyDescent="0.3">
      <c r="N66" s="118"/>
      <c r="S66" s="118"/>
      <c r="U66" s="118"/>
      <c r="W66" s="118"/>
    </row>
    <row r="67" spans="14:23" ht="14.4" x14ac:dyDescent="0.3">
      <c r="N67" s="118"/>
      <c r="S67" s="118"/>
      <c r="U67" s="118"/>
      <c r="W67" s="118"/>
    </row>
    <row r="68" spans="14:23" ht="14.4" x14ac:dyDescent="0.3">
      <c r="N68" s="118"/>
      <c r="S68" s="118"/>
      <c r="U68" s="118"/>
      <c r="W68" s="118"/>
    </row>
    <row r="70" spans="14:23" x14ac:dyDescent="0.3">
      <c r="T70" s="83"/>
      <c r="V70" s="83"/>
    </row>
    <row r="81" spans="20:24" s="83" customFormat="1" x14ac:dyDescent="0.3">
      <c r="T81" s="84"/>
      <c r="V81" s="84"/>
      <c r="X81" s="84"/>
    </row>
    <row r="92" spans="20:24" s="83" customFormat="1" x14ac:dyDescent="0.3">
      <c r="T92" s="84"/>
      <c r="V92" s="84"/>
      <c r="X92" s="84"/>
    </row>
    <row r="93" spans="20:24" s="83" customFormat="1" x14ac:dyDescent="0.3">
      <c r="T93" s="84"/>
      <c r="V93" s="84"/>
      <c r="X93" s="84"/>
    </row>
    <row r="94" spans="20:24" s="83" customFormat="1" x14ac:dyDescent="0.3">
      <c r="T94" s="84"/>
      <c r="V94" s="84"/>
      <c r="X94" s="84"/>
    </row>
    <row r="95" spans="20:24" s="83" customFormat="1" x14ac:dyDescent="0.3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JUL/2022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PubJan</vt:lpstr>
      <vt:lpstr>PubFev</vt:lpstr>
      <vt:lpstr>Pubmar</vt:lpstr>
      <vt:lpstr>PubABR</vt:lpstr>
      <vt:lpstr>PubMai</vt:lpstr>
      <vt:lpstr>PubJun</vt:lpstr>
      <vt:lpstr>PubJul</vt:lpstr>
      <vt:lpstr>PubABR!Area_de_impressao</vt:lpstr>
      <vt:lpstr>PubFev!Area_de_impressao</vt:lpstr>
      <vt:lpstr>PubJan!Area_de_impressao</vt:lpstr>
      <vt:lpstr>PubJul!Area_de_impressao</vt:lpstr>
      <vt:lpstr>PubJun!Area_de_impressao</vt:lpstr>
      <vt:lpstr>PubMai!Area_de_impressao</vt:lpstr>
      <vt:lpstr>Pubmar!Area_de_impressao</vt:lpstr>
      <vt:lpstr>PubABR!Titulos_de_impressao</vt:lpstr>
      <vt:lpstr>PubFev!Titulos_de_impressao</vt:lpstr>
      <vt:lpstr>PubJan!Titulos_de_impressao</vt:lpstr>
      <vt:lpstr>PubJul!Titulos_de_impressao</vt:lpstr>
      <vt:lpstr>PubJun!Titulos_de_impressao</vt:lpstr>
      <vt:lpstr>PubMai!Titulos_de_impressao</vt:lpstr>
      <vt:lpstr>Pubmar!Titulos_de_impressao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2022-08-23T00:25:54Z</cp:lastPrinted>
  <dcterms:created xsi:type="dcterms:W3CDTF">2022-02-17T12:30:32Z</dcterms:created>
  <dcterms:modified xsi:type="dcterms:W3CDTF">2022-08-23T01:01:12Z</dcterms:modified>
</cp:coreProperties>
</file>