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0" yWindow="0" windowWidth="19095" windowHeight="2010" activeTab="9"/>
  </bookViews>
  <sheets>
    <sheet name="PubfJan" sheetId="21" r:id="rId1"/>
    <sheet name="PubfFev" sheetId="22" r:id="rId2"/>
    <sheet name="PubfMar" sheetId="23" r:id="rId3"/>
    <sheet name="PubfAbr" sheetId="24" r:id="rId4"/>
    <sheet name="PubfMai" sheetId="25" r:id="rId5"/>
    <sheet name="PubfJun" sheetId="26" r:id="rId6"/>
    <sheet name="PubfJul" sheetId="27" r:id="rId7"/>
    <sheet name="PubfAgo" sheetId="28" r:id="rId8"/>
    <sheet name="PubfSet" sheetId="29" r:id="rId9"/>
    <sheet name="PubfOut" sheetId="30" r:id="rId10"/>
  </sheets>
  <definedNames>
    <definedName name="_xlnm._FilterDatabase" localSheetId="3" hidden="1">PubfAbr!$A$5:$Y$5</definedName>
    <definedName name="_xlnm._FilterDatabase" localSheetId="7" hidden="1">PubfAgo!$A$5:$Y$5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6" hidden="1">PubfJul!$A$5:$Y$5</definedName>
    <definedName name="_xlnm._FilterDatabase" localSheetId="5" hidden="1">PubfJun!$A$5:$Y$5</definedName>
    <definedName name="_xlnm._FilterDatabase" localSheetId="4" hidden="1">PubfMai!$A$5:$Y$5</definedName>
    <definedName name="_xlnm._FilterDatabase" localSheetId="2" hidden="1">PubfMar!$A$5:$Y$5</definedName>
    <definedName name="_xlnm._FilterDatabase" localSheetId="9" hidden="1">PubfOut!$A$5:$Y$5</definedName>
    <definedName name="_xlnm._FilterDatabase" localSheetId="8" hidden="1">PubfSet!$A$5:$Y$5</definedName>
    <definedName name="_xlnm.Print_Area" localSheetId="3">PubfAbr!$B$2:$Y$46</definedName>
    <definedName name="_xlnm.Print_Area" localSheetId="7">PubfAgo!$B$2:$Y$54</definedName>
    <definedName name="_xlnm.Print_Area" localSheetId="1">PubfFev!$B$2:$Y$44</definedName>
    <definedName name="_xlnm.Print_Area" localSheetId="0">PubfJan!$B$2:$Y$42</definedName>
    <definedName name="_xlnm.Print_Area" localSheetId="6">PubfJul!$B$2:$Y$52</definedName>
    <definedName name="_xlnm.Print_Area" localSheetId="5">PubfJun!$B$2:$Y$47</definedName>
    <definedName name="_xlnm.Print_Area" localSheetId="4">PubfMai!$B$2:$Y$46</definedName>
    <definedName name="_xlnm.Print_Area" localSheetId="2">PubfMar!$B$2:$Y$45</definedName>
    <definedName name="_xlnm.Print_Area" localSheetId="9">PubfOut!$B$2:$Y$56</definedName>
    <definedName name="_xlnm.Print_Area" localSheetId="8">PubfSet!$B$2:$Y$55</definedName>
    <definedName name="_xlnm.Print_Titles" localSheetId="3">PubfAbr!$2:$4</definedName>
    <definedName name="_xlnm.Print_Titles" localSheetId="7">PubfAgo!$2:$4</definedName>
    <definedName name="_xlnm.Print_Titles" localSheetId="1">PubfFev!$2:$4</definedName>
    <definedName name="_xlnm.Print_Titles" localSheetId="0">PubfJan!$2:$4</definedName>
    <definedName name="_xlnm.Print_Titles" localSheetId="6">PubfJul!$2:$4</definedName>
    <definedName name="_xlnm.Print_Titles" localSheetId="5">PubfJun!$2:$4</definedName>
    <definedName name="_xlnm.Print_Titles" localSheetId="4">PubfMai!$2:$4</definedName>
    <definedName name="_xlnm.Print_Titles" localSheetId="2">PubfMar!$2:$4</definedName>
    <definedName name="_xlnm.Print_Titles" localSheetId="9">PubfOut!$2:$4</definedName>
    <definedName name="_xlnm.Print_Titles" localSheetId="8">PubfSet!$2:$4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6" i="30" l="1"/>
  <c r="V56" i="30"/>
  <c r="W56" i="30" s="1"/>
  <c r="T56" i="30"/>
  <c r="S56" i="30"/>
  <c r="R56" i="30"/>
  <c r="Q56" i="30"/>
  <c r="P56" i="30"/>
  <c r="O56" i="30"/>
  <c r="N56" i="30"/>
  <c r="M56" i="30"/>
  <c r="L56" i="30"/>
  <c r="U56" i="30" l="1"/>
  <c r="Y56" i="30"/>
  <c r="L55" i="29"/>
  <c r="M55" i="29"/>
  <c r="N55" i="29"/>
  <c r="O55" i="29"/>
  <c r="P55" i="29"/>
  <c r="Q55" i="29"/>
  <c r="R55" i="29"/>
  <c r="S55" i="29"/>
  <c r="T55" i="29"/>
  <c r="U55" i="29" s="1"/>
  <c r="X55" i="29"/>
  <c r="Y55" i="29" s="1"/>
  <c r="V55" i="29"/>
  <c r="W55" i="29" s="1"/>
  <c r="L54" i="28" l="1"/>
  <c r="T54" i="28"/>
  <c r="N54" i="28"/>
  <c r="R54" i="28"/>
  <c r="Q54" i="28"/>
  <c r="P54" i="28"/>
  <c r="X54" i="28" l="1"/>
  <c r="S54" i="28"/>
  <c r="U54" i="28" s="1"/>
  <c r="V54" i="28"/>
  <c r="M54" i="28"/>
  <c r="U52" i="27"/>
  <c r="W52" i="27"/>
  <c r="Y52" i="27"/>
  <c r="X52" i="27"/>
  <c r="V52" i="27"/>
  <c r="T52" i="27"/>
  <c r="S52" i="27"/>
  <c r="R52" i="27"/>
  <c r="Q52" i="27"/>
  <c r="P52" i="27"/>
  <c r="O52" i="27"/>
  <c r="N52" i="27"/>
  <c r="M52" i="27"/>
  <c r="L52" i="27"/>
  <c r="X47" i="26"/>
  <c r="V47" i="26"/>
  <c r="S47" i="26"/>
  <c r="T47" i="26"/>
  <c r="L47" i="26"/>
  <c r="R47" i="26"/>
  <c r="Q47" i="26"/>
  <c r="P47" i="26"/>
  <c r="N47" i="26"/>
  <c r="M47" i="26"/>
  <c r="Y54" i="28" l="1"/>
  <c r="W54" i="28"/>
  <c r="O54" i="28"/>
  <c r="O47" i="26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W45" i="24"/>
  <c r="W44" i="24"/>
  <c r="W43" i="24"/>
  <c r="W42" i="24"/>
  <c r="W41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T46" i="25"/>
  <c r="S46" i="25"/>
  <c r="R46" i="25"/>
  <c r="Q46" i="25"/>
  <c r="P46" i="25"/>
  <c r="O46" i="25"/>
  <c r="N46" i="25"/>
  <c r="M46" i="25"/>
  <c r="L46" i="25"/>
  <c r="X46" i="24" l="1"/>
  <c r="V46" i="24"/>
  <c r="T46" i="24"/>
  <c r="S46" i="24"/>
  <c r="R46" i="24"/>
  <c r="Q46" i="24"/>
  <c r="P46" i="24"/>
  <c r="O46" i="24"/>
  <c r="N46" i="24"/>
  <c r="M46" i="24"/>
  <c r="L46" i="24"/>
  <c r="W46" i="24" l="1"/>
  <c r="U46" i="24"/>
  <c r="Y46" i="24"/>
  <c r="L45" i="23"/>
  <c r="M45" i="23"/>
  <c r="N45" i="23"/>
  <c r="O45" i="23"/>
  <c r="P45" i="23"/>
  <c r="Q45" i="23"/>
  <c r="R45" i="23"/>
  <c r="S45" i="23"/>
  <c r="T45" i="23"/>
  <c r="U45" i="23" s="1"/>
  <c r="X45" i="23"/>
  <c r="Y45" i="23" s="1"/>
  <c r="V45" i="23"/>
  <c r="W45" i="23" s="1"/>
  <c r="X44" i="22" l="1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comments1.xml><?xml version="1.0" encoding="utf-8"?>
<comments xmlns="http://schemas.openxmlformats.org/spreadsheetml/2006/main">
  <authors>
    <author>Cristiano de Jesus Sousa de Abreu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>
  <authors>
    <author>Cristiano de Jesus Sousa de Abreu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3.xml><?xml version="1.0" encoding="utf-8"?>
<comments xmlns="http://schemas.openxmlformats.org/spreadsheetml/2006/main">
  <authors>
    <author>Cristiano de Jesus Sousa de Abreu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<sst xmlns="http://schemas.openxmlformats.org/spreadsheetml/2006/main" count="3967" uniqueCount="134">
  <si>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</si>
  <si>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</si>
  <si>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</si>
  <si>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</si>
  <si>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</si>
  <si>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</si>
  <si>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</si>
  <si>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</si>
  <si>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</si>
  <si>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</si>
  <si>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</si>
  <si>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</si>
  <si>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</si>
  <si>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</si>
  <si>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</si>
  <si>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</si>
  <si>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</si>
  <si>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</si>
  <si>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</si>
  <si>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</si>
  <si>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</si>
  <si>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</si>
  <si>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</si>
  <si>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</si>
  <si>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</si>
  <si>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</si>
  <si>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</si>
  <si>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</si>
  <si>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</si>
  <si>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</si>
  <si>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</si>
  <si>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</si>
  <si>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</si>
  <si>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</si>
  <si>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</si>
  <si>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</si>
  <si>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</si>
  <si>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</si>
  <si>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</si>
  <si>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</si>
  <si>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</si>
  <si>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</si>
  <si>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</si>
  <si>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</si>
  <si>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</si>
  <si>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</si>
  <si>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</si>
  <si>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</si>
  <si>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</si>
  <si>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</si>
  <si>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</si>
  <si>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</si>
  <si>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</si>
  <si>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</si>
  <si>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</si>
  <si>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</si>
  <si>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</si>
  <si>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</si>
  <si>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</si>
  <si>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</si>
  <si>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</si>
  <si>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</si>
  <si>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</si>
  <si>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</si>
  <si>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</si>
  <si>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</si>
  <si>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</si>
  <si>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</si>
  <si>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</si>
  <si>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</si>
  <si>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</si>
  <si>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</si>
  <si>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</si>
  <si>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</si>
  <si>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</si>
  <si>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</si>
  <si>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</si>
  <si>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</si>
  <si>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</si>
  <si>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</si>
  <si>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</si>
  <si>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</si>
  <si>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</si>
  <si>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</si>
  <si>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</si>
  <si>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</si>
  <si>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</si>
  <si>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</si>
  <si>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</si>
  <si>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</si>
  <si>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</si>
  <si>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</si>
  <si>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</si>
  <si>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</si>
  <si>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</si>
  <si>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</si>
  <si>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</si>
  <si>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</si>
  <si>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</si>
  <si>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</si>
  <si>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</si>
  <si>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</si>
  <si>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</si>
  <si>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</si>
  <si>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</si>
  <si>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</si>
  <si>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</si>
  <si>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</si>
  <si>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</si>
  <si>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</si>
  <si>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</si>
  <si>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</si>
  <si>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</si>
  <si>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</si>
  <si>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</si>
  <si>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</si>
  <si>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</si>
  <si>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</si>
  <si>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</si>
  <si>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</si>
  <si>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</si>
  <si>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</si>
  <si>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</si>
  <si>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</si>
  <si>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1758</t>
  </si>
  <si>
    <t>Recursos de Depósitos Judiciais - Lides das quais o ente não faz parte</t>
  </si>
  <si>
    <t>2500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</si>
  <si>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</si>
  <si>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</si>
  <si>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</si>
  <si>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</si>
  <si>
    <t/>
  </si>
  <si>
    <t>2760</t>
  </si>
  <si>
    <t>2759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</si>
</sst>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showGridLines="0" topLeftCell="A46" zoomScale="80" zoomScaleNormal="80" workbookViewId="0">
      <selection activeCell="G31" sqref="G31: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53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5" t="s">
        <v>15</v>
      </c>
      <c r="N3" s="35" t="s">
        <v>16</v>
      </c>
      <c r="O3" s="54"/>
      <c r="P3" s="54"/>
      <c r="Q3" s="4" t="s">
        <v>17</v>
      </c>
      <c r="R3" s="4" t="s">
        <v>18</v>
      </c>
      <c r="S3" s="5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2"/>
      <c r="E4" s="62"/>
      <c r="F4" s="37" t="s">
        <v>25</v>
      </c>
      <c r="G4" s="37" t="s">
        <v>26</v>
      </c>
      <c r="H4" s="62"/>
      <c r="I4" s="37" t="s">
        <v>23</v>
      </c>
      <c r="J4" s="37" t="s">
        <v>24</v>
      </c>
      <c r="K4" s="6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128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38.25" x14ac:dyDescent="0.25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128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129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3.75" x14ac:dyDescent="0.25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129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127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38.25" x14ac:dyDescent="0.25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38.25" x14ac:dyDescent="0.25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39" thickBot="1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3.5" thickTop="1" x14ac:dyDescent="0.25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showGridLines="0" showRowColHeaders="0" topLeftCell="A34" zoomScale="80" zoomScaleNormal="80" workbookViewId="0">
      <selection activeCell="G33" sqref="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53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5" t="s">
        <v>15</v>
      </c>
      <c r="N3" s="35" t="s">
        <v>16</v>
      </c>
      <c r="O3" s="54"/>
      <c r="P3" s="54"/>
      <c r="Q3" s="4" t="s">
        <v>17</v>
      </c>
      <c r="R3" s="4" t="s">
        <v>18</v>
      </c>
      <c r="S3" s="5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2"/>
      <c r="E4" s="62"/>
      <c r="F4" s="37" t="s">
        <v>25</v>
      </c>
      <c r="G4" s="37" t="s">
        <v>26</v>
      </c>
      <c r="H4" s="62"/>
      <c r="I4" s="37" t="s">
        <v>23</v>
      </c>
      <c r="J4" s="37" t="s">
        <v>24</v>
      </c>
      <c r="K4" s="6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1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127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38.25" x14ac:dyDescent="0.25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38.25" x14ac:dyDescent="0.2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39" thickBot="1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3.5" thickTop="1" x14ac:dyDescent="0.25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showGridLines="0" topLeftCell="A37" zoomScale="80" zoomScaleNormal="80" workbookViewId="0">
      <selection activeCell="G28" sqref="G28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53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5" t="s">
        <v>15</v>
      </c>
      <c r="N3" s="35" t="s">
        <v>16</v>
      </c>
      <c r="O3" s="54"/>
      <c r="P3" s="54"/>
      <c r="Q3" s="4" t="s">
        <v>17</v>
      </c>
      <c r="R3" s="4" t="s">
        <v>18</v>
      </c>
      <c r="S3" s="5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2"/>
      <c r="E4" s="62"/>
      <c r="F4" s="37" t="s">
        <v>25</v>
      </c>
      <c r="G4" s="37" t="s">
        <v>26</v>
      </c>
      <c r="H4" s="62"/>
      <c r="I4" s="37" t="s">
        <v>23</v>
      </c>
      <c r="J4" s="37" t="s">
        <v>24</v>
      </c>
      <c r="K4" s="6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8105121.8200000003</v>
      </c>
      <c r="U5" s="30">
        <f>IFERROR(T5/$S5,"")</f>
        <v>0.19724354812179876</v>
      </c>
      <c r="V5" s="25">
        <v>5339026.8499999996</v>
      </c>
      <c r="W5" s="30">
        <f t="shared" ref="W5:W45" si="0">IFERROR(V5/$S5,"")</f>
        <v>0.12992878118290274</v>
      </c>
      <c r="X5" s="25">
        <v>5339026.8499999996</v>
      </c>
      <c r="Y5" s="30">
        <f t="shared" ref="Y5:Y45" si="1">IFERROR(X5/$S5,"")</f>
        <v>0.12992878118290274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38802326.240000002</v>
      </c>
      <c r="U6" s="20">
        <f t="shared" ref="U6:U45" si="2">IFERROR(T6/$S6,"")</f>
        <v>0.21575598424650927</v>
      </c>
      <c r="V6" s="16">
        <v>38802326.240000002</v>
      </c>
      <c r="W6" s="20">
        <f t="shared" si="0"/>
        <v>0.21575598424650927</v>
      </c>
      <c r="X6" s="16">
        <v>38802326.240000002</v>
      </c>
      <c r="Y6" s="20">
        <f t="shared" si="1"/>
        <v>0.21575598424650927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988407.81</v>
      </c>
      <c r="U7" s="20">
        <f t="shared" si="2"/>
        <v>0.26010731842105267</v>
      </c>
      <c r="V7" s="16">
        <v>988407.81</v>
      </c>
      <c r="W7" s="20">
        <f t="shared" si="0"/>
        <v>0.26010731842105267</v>
      </c>
      <c r="X7" s="16">
        <v>988407.81</v>
      </c>
      <c r="Y7" s="20">
        <f t="shared" si="1"/>
        <v>0.26010731842105267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f t="shared" si="2"/>
        <v>0</v>
      </c>
      <c r="V8" s="16">
        <v>0</v>
      </c>
      <c r="W8" s="20">
        <f t="shared" si="0"/>
        <v>0</v>
      </c>
      <c r="X8" s="16">
        <v>0</v>
      </c>
      <c r="Y8" s="20">
        <f t="shared" si="1"/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25000000</v>
      </c>
      <c r="O9" s="16">
        <v>192701000</v>
      </c>
      <c r="P9" s="19">
        <v>0</v>
      </c>
      <c r="Q9" s="19">
        <v>0</v>
      </c>
      <c r="R9" s="19">
        <v>0</v>
      </c>
      <c r="S9" s="17">
        <v>192701000</v>
      </c>
      <c r="T9" s="19">
        <v>0</v>
      </c>
      <c r="U9" s="34">
        <f t="shared" si="2"/>
        <v>0</v>
      </c>
      <c r="V9" s="19">
        <v>0</v>
      </c>
      <c r="W9" s="34">
        <f t="shared" si="0"/>
        <v>0</v>
      </c>
      <c r="X9" s="19">
        <v>0</v>
      </c>
      <c r="Y9" s="34">
        <f t="shared" si="1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124</v>
      </c>
      <c r="J10" s="18" t="s">
        <v>125</v>
      </c>
      <c r="K10" s="18">
        <v>3</v>
      </c>
      <c r="L10" s="19">
        <v>0</v>
      </c>
      <c r="M10" s="19">
        <v>25000000</v>
      </c>
      <c r="N10" s="19">
        <v>0</v>
      </c>
      <c r="O10" s="16">
        <v>25000000</v>
      </c>
      <c r="P10" s="19">
        <v>0</v>
      </c>
      <c r="Q10" s="19">
        <v>0</v>
      </c>
      <c r="R10" s="19">
        <v>0</v>
      </c>
      <c r="S10" s="17">
        <v>25000000</v>
      </c>
      <c r="T10" s="19">
        <v>0</v>
      </c>
      <c r="U10" s="31">
        <f t="shared" si="2"/>
        <v>0</v>
      </c>
      <c r="V10" s="19">
        <v>0</v>
      </c>
      <c r="W10" s="31">
        <f t="shared" si="0"/>
        <v>0</v>
      </c>
      <c r="X10" s="19">
        <v>0</v>
      </c>
      <c r="Y10" s="31">
        <f t="shared" si="1"/>
        <v>0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1</v>
      </c>
      <c r="L11" s="19">
        <v>1116968482</v>
      </c>
      <c r="M11" s="19">
        <v>0</v>
      </c>
      <c r="N11" s="19">
        <v>0</v>
      </c>
      <c r="O11" s="16">
        <v>1116968482</v>
      </c>
      <c r="P11" s="19">
        <v>0</v>
      </c>
      <c r="Q11" s="19">
        <v>0</v>
      </c>
      <c r="R11" s="19">
        <v>0</v>
      </c>
      <c r="S11" s="17">
        <v>1116968482</v>
      </c>
      <c r="T11" s="19">
        <v>236774587.19</v>
      </c>
      <c r="U11" s="31">
        <f t="shared" si="2"/>
        <v>0.21197964938638258</v>
      </c>
      <c r="V11" s="19">
        <v>234563806.93000001</v>
      </c>
      <c r="W11" s="31">
        <f t="shared" si="0"/>
        <v>0.21000038112982314</v>
      </c>
      <c r="X11" s="19">
        <v>234501216.88</v>
      </c>
      <c r="Y11" s="31">
        <f t="shared" si="1"/>
        <v>0.20994434548422647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3</v>
      </c>
      <c r="L12" s="16">
        <v>238283468</v>
      </c>
      <c r="M12" s="16">
        <v>0</v>
      </c>
      <c r="N12" s="16">
        <v>0</v>
      </c>
      <c r="O12" s="16">
        <v>238283468</v>
      </c>
      <c r="P12" s="16">
        <v>0</v>
      </c>
      <c r="Q12" s="16">
        <v>0</v>
      </c>
      <c r="R12" s="16">
        <v>-320742.90999999602</v>
      </c>
      <c r="S12" s="17">
        <v>237962725.09</v>
      </c>
      <c r="T12" s="16">
        <v>58443851.119999997</v>
      </c>
      <c r="U12" s="20">
        <f t="shared" si="2"/>
        <v>0.24560086500058326</v>
      </c>
      <c r="V12" s="16">
        <v>49342389.109999999</v>
      </c>
      <c r="W12" s="20">
        <f t="shared" si="0"/>
        <v>0.20735343777618193</v>
      </c>
      <c r="X12" s="16">
        <v>49325660.049999997</v>
      </c>
      <c r="Y12" s="20">
        <f t="shared" si="1"/>
        <v>0.20728313659773612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4</v>
      </c>
      <c r="L13" s="16">
        <v>145000</v>
      </c>
      <c r="M13" s="16">
        <v>0</v>
      </c>
      <c r="N13" s="16">
        <v>0</v>
      </c>
      <c r="O13" s="16">
        <v>145000</v>
      </c>
      <c r="P13" s="16">
        <v>0</v>
      </c>
      <c r="Q13" s="16">
        <v>0</v>
      </c>
      <c r="R13" s="16">
        <v>0</v>
      </c>
      <c r="S13" s="17">
        <v>145000</v>
      </c>
      <c r="T13" s="16">
        <v>0</v>
      </c>
      <c r="U13" s="20">
        <f t="shared" si="2"/>
        <v>0</v>
      </c>
      <c r="V13" s="16">
        <v>0</v>
      </c>
      <c r="W13" s="20">
        <f t="shared" si="0"/>
        <v>0</v>
      </c>
      <c r="X13" s="16">
        <v>0</v>
      </c>
      <c r="Y13" s="20">
        <f t="shared" si="1"/>
        <v>0</v>
      </c>
    </row>
    <row r="14" spans="2:25" ht="51" x14ac:dyDescent="0.25">
      <c r="B14" s="21" t="s">
        <v>42</v>
      </c>
      <c r="C14" s="28" t="s">
        <v>100</v>
      </c>
      <c r="D14" s="21" t="s">
        <v>61</v>
      </c>
      <c r="E14" s="21" t="s">
        <v>62</v>
      </c>
      <c r="F14" s="21" t="s">
        <v>57</v>
      </c>
      <c r="G14" s="21" t="s">
        <v>63</v>
      </c>
      <c r="H14" s="21">
        <v>10</v>
      </c>
      <c r="I14" s="21">
        <v>1500</v>
      </c>
      <c r="J14" s="21" t="s">
        <v>88</v>
      </c>
      <c r="K14" s="21">
        <v>3</v>
      </c>
      <c r="L14" s="16">
        <v>1000000</v>
      </c>
      <c r="M14" s="16">
        <v>0</v>
      </c>
      <c r="N14" s="16">
        <v>0</v>
      </c>
      <c r="O14" s="16">
        <v>1000000</v>
      </c>
      <c r="P14" s="16">
        <v>0</v>
      </c>
      <c r="Q14" s="16">
        <v>0</v>
      </c>
      <c r="R14" s="16">
        <v>0</v>
      </c>
      <c r="S14" s="17">
        <v>1000000</v>
      </c>
      <c r="T14" s="16">
        <v>220793.3</v>
      </c>
      <c r="U14" s="20">
        <f t="shared" si="2"/>
        <v>0.2207933</v>
      </c>
      <c r="V14" s="16">
        <v>87381.49</v>
      </c>
      <c r="W14" s="20">
        <f t="shared" si="0"/>
        <v>8.7381490000000006E-2</v>
      </c>
      <c r="X14" s="16">
        <v>81752.639999999999</v>
      </c>
      <c r="Y14" s="20">
        <f t="shared" si="1"/>
        <v>8.1752640000000001E-2</v>
      </c>
    </row>
    <row r="15" spans="2:25" ht="38.25" x14ac:dyDescent="0.25">
      <c r="B15" s="21" t="s">
        <v>64</v>
      </c>
      <c r="C15" s="28" t="s">
        <v>101</v>
      </c>
      <c r="D15" s="21" t="s">
        <v>58</v>
      </c>
      <c r="E15" s="21" t="s">
        <v>106</v>
      </c>
      <c r="F15" s="21" t="s">
        <v>57</v>
      </c>
      <c r="G15" s="21" t="s">
        <v>130</v>
      </c>
      <c r="H15" s="21">
        <v>10</v>
      </c>
      <c r="I15" s="21">
        <v>1500</v>
      </c>
      <c r="J15" s="21" t="s">
        <v>88</v>
      </c>
      <c r="K15" s="21">
        <v>3</v>
      </c>
      <c r="L15" s="16">
        <v>4555532</v>
      </c>
      <c r="M15" s="16">
        <v>0</v>
      </c>
      <c r="N15" s="16">
        <v>0</v>
      </c>
      <c r="O15" s="16">
        <v>4555532</v>
      </c>
      <c r="P15" s="16">
        <v>0</v>
      </c>
      <c r="Q15" s="16">
        <v>0</v>
      </c>
      <c r="R15" s="16">
        <v>0</v>
      </c>
      <c r="S15" s="17">
        <v>4555532</v>
      </c>
      <c r="T15" s="16">
        <v>1334313.04</v>
      </c>
      <c r="U15" s="33">
        <f t="shared" si="2"/>
        <v>0.29289949889496991</v>
      </c>
      <c r="V15" s="16">
        <v>502434.68</v>
      </c>
      <c r="W15" s="20">
        <f t="shared" si="0"/>
        <v>0.11029110979793359</v>
      </c>
      <c r="X15" s="16">
        <v>502434.68</v>
      </c>
      <c r="Y15" s="20">
        <f t="shared" si="1"/>
        <v>0.11029110979793359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107</v>
      </c>
      <c r="J16" s="21" t="s">
        <v>108</v>
      </c>
      <c r="K16" s="21" t="s">
        <v>85</v>
      </c>
      <c r="L16" s="16">
        <v>8000000</v>
      </c>
      <c r="M16" s="16">
        <v>0</v>
      </c>
      <c r="N16" s="16">
        <v>0</v>
      </c>
      <c r="O16" s="16">
        <v>8000000</v>
      </c>
      <c r="P16" s="16">
        <v>0</v>
      </c>
      <c r="Q16" s="16">
        <v>0</v>
      </c>
      <c r="R16" s="16">
        <v>0</v>
      </c>
      <c r="S16" s="17">
        <v>8000000</v>
      </c>
      <c r="T16" s="16">
        <v>0</v>
      </c>
      <c r="U16" s="20">
        <f t="shared" si="2"/>
        <v>0</v>
      </c>
      <c r="V16" s="16">
        <v>0</v>
      </c>
      <c r="W16" s="20">
        <f t="shared" si="0"/>
        <v>0</v>
      </c>
      <c r="X16" s="16">
        <v>0</v>
      </c>
      <c r="Y16" s="20">
        <f t="shared" si="1"/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91</v>
      </c>
      <c r="J17" s="21" t="s">
        <v>92</v>
      </c>
      <c r="K17" s="21">
        <v>4</v>
      </c>
      <c r="L17" s="16">
        <v>6451000</v>
      </c>
      <c r="M17" s="16">
        <v>0</v>
      </c>
      <c r="N17" s="16">
        <v>250000</v>
      </c>
      <c r="O17" s="16">
        <v>6201000</v>
      </c>
      <c r="P17" s="16">
        <v>0</v>
      </c>
      <c r="Q17" s="16">
        <v>0</v>
      </c>
      <c r="R17" s="16">
        <v>0</v>
      </c>
      <c r="S17" s="17">
        <v>6201000</v>
      </c>
      <c r="T17" s="16">
        <v>199426.53</v>
      </c>
      <c r="U17" s="20">
        <f t="shared" si="2"/>
        <v>3.216038219641993E-2</v>
      </c>
      <c r="V17" s="16">
        <v>199426.53</v>
      </c>
      <c r="W17" s="20">
        <f t="shared" si="0"/>
        <v>3.216038219641993E-2</v>
      </c>
      <c r="X17" s="16">
        <v>498.57</v>
      </c>
      <c r="Y17" s="20">
        <f t="shared" si="1"/>
        <v>8.0401548137397198E-5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68</v>
      </c>
      <c r="F18" s="21" t="s">
        <v>57</v>
      </c>
      <c r="G18" s="21" t="s">
        <v>93</v>
      </c>
      <c r="H18" s="21">
        <v>10</v>
      </c>
      <c r="I18" s="21" t="s">
        <v>91</v>
      </c>
      <c r="J18" s="21" t="s">
        <v>92</v>
      </c>
      <c r="K18" s="21">
        <v>4</v>
      </c>
      <c r="L18" s="16">
        <v>720000</v>
      </c>
      <c r="M18" s="16">
        <v>0</v>
      </c>
      <c r="N18" s="16">
        <v>0</v>
      </c>
      <c r="O18" s="16">
        <v>720000</v>
      </c>
      <c r="P18" s="16">
        <v>0</v>
      </c>
      <c r="Q18" s="16">
        <v>0</v>
      </c>
      <c r="R18" s="16">
        <v>0</v>
      </c>
      <c r="S18" s="17">
        <v>720000</v>
      </c>
      <c r="T18" s="16">
        <v>0</v>
      </c>
      <c r="U18" s="20">
        <f t="shared" si="2"/>
        <v>0</v>
      </c>
      <c r="V18" s="16">
        <v>0</v>
      </c>
      <c r="W18" s="20">
        <f t="shared" si="0"/>
        <v>0</v>
      </c>
      <c r="X18" s="16">
        <v>0</v>
      </c>
      <c r="Y18" s="20">
        <f t="shared" si="1"/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98</v>
      </c>
      <c r="F19" s="21" t="s">
        <v>57</v>
      </c>
      <c r="G19" s="21" t="s">
        <v>99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f t="shared" si="2"/>
        <v>0</v>
      </c>
      <c r="V19" s="16">
        <v>0</v>
      </c>
      <c r="W19" s="20">
        <f t="shared" si="0"/>
        <v>0</v>
      </c>
      <c r="X19" s="16">
        <v>0</v>
      </c>
      <c r="Y19" s="20">
        <f t="shared" si="1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94</v>
      </c>
      <c r="F20" s="21" t="s">
        <v>57</v>
      </c>
      <c r="G20" s="21" t="s">
        <v>95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2"/>
        <v>0</v>
      </c>
      <c r="V20" s="16">
        <v>0</v>
      </c>
      <c r="W20" s="20">
        <f t="shared" si="0"/>
        <v>0</v>
      </c>
      <c r="X20" s="16">
        <v>0</v>
      </c>
      <c r="Y20" s="20">
        <f t="shared" si="1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86</v>
      </c>
      <c r="F21" s="21" t="s">
        <v>57</v>
      </c>
      <c r="G21" s="21" t="s">
        <v>87</v>
      </c>
      <c r="H21" s="21">
        <v>10</v>
      </c>
      <c r="I21" s="21" t="s">
        <v>107</v>
      </c>
      <c r="J21" s="21" t="s">
        <v>108</v>
      </c>
      <c r="K21" s="21">
        <v>4</v>
      </c>
      <c r="L21" s="16">
        <v>10000000</v>
      </c>
      <c r="M21" s="16">
        <v>0</v>
      </c>
      <c r="N21" s="16">
        <v>3127000</v>
      </c>
      <c r="O21" s="16">
        <v>6873000</v>
      </c>
      <c r="P21" s="16">
        <v>0</v>
      </c>
      <c r="Q21" s="16">
        <v>0</v>
      </c>
      <c r="R21" s="16">
        <v>0</v>
      </c>
      <c r="S21" s="17">
        <v>6873000</v>
      </c>
      <c r="T21" s="16">
        <v>0</v>
      </c>
      <c r="U21" s="20">
        <f t="shared" si="2"/>
        <v>0</v>
      </c>
      <c r="V21" s="16">
        <v>0</v>
      </c>
      <c r="W21" s="20">
        <f t="shared" si="0"/>
        <v>0</v>
      </c>
      <c r="X21" s="16">
        <v>0</v>
      </c>
      <c r="Y21" s="20">
        <f t="shared" si="1"/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109</v>
      </c>
      <c r="F22" s="18" t="s">
        <v>57</v>
      </c>
      <c r="G22" s="18" t="s">
        <v>84</v>
      </c>
      <c r="H22" s="18">
        <v>10</v>
      </c>
      <c r="I22" s="18" t="s">
        <v>91</v>
      </c>
      <c r="J22" s="18" t="s">
        <v>92</v>
      </c>
      <c r="K22" s="18">
        <v>4</v>
      </c>
      <c r="L22" s="19">
        <v>1000000</v>
      </c>
      <c r="M22" s="19">
        <v>0</v>
      </c>
      <c r="N22" s="19">
        <v>0</v>
      </c>
      <c r="O22" s="16">
        <v>1000000</v>
      </c>
      <c r="P22" s="19">
        <v>0</v>
      </c>
      <c r="Q22" s="19">
        <v>0</v>
      </c>
      <c r="R22" s="19">
        <v>0</v>
      </c>
      <c r="S22" s="17">
        <v>1000000</v>
      </c>
      <c r="T22" s="16">
        <v>0</v>
      </c>
      <c r="U22" s="20">
        <f t="shared" si="2"/>
        <v>0</v>
      </c>
      <c r="V22" s="16">
        <v>0</v>
      </c>
      <c r="W22" s="20">
        <f t="shared" si="0"/>
        <v>0</v>
      </c>
      <c r="X22" s="16">
        <v>0</v>
      </c>
      <c r="Y22" s="20">
        <f t="shared" si="1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105</v>
      </c>
      <c r="F23" s="18" t="s">
        <v>57</v>
      </c>
      <c r="G23" s="18" t="s">
        <v>110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3000000</v>
      </c>
      <c r="M23" s="19">
        <v>0</v>
      </c>
      <c r="N23" s="19">
        <v>0</v>
      </c>
      <c r="O23" s="16">
        <v>3000000</v>
      </c>
      <c r="P23" s="19">
        <v>0</v>
      </c>
      <c r="Q23" s="19">
        <v>0</v>
      </c>
      <c r="R23" s="19">
        <v>0</v>
      </c>
      <c r="S23" s="19">
        <v>3000000</v>
      </c>
      <c r="T23" s="16">
        <v>0</v>
      </c>
      <c r="U23" s="20">
        <f t="shared" si="2"/>
        <v>0</v>
      </c>
      <c r="V23" s="16">
        <v>0</v>
      </c>
      <c r="W23" s="20">
        <f t="shared" si="0"/>
        <v>0</v>
      </c>
      <c r="X23" s="16">
        <v>0</v>
      </c>
      <c r="Y23" s="20">
        <f t="shared" si="1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70</v>
      </c>
      <c r="F24" s="18" t="s">
        <v>57</v>
      </c>
      <c r="G24" s="18" t="s">
        <v>71</v>
      </c>
      <c r="H24" s="18">
        <v>10</v>
      </c>
      <c r="I24" s="18" t="s">
        <v>91</v>
      </c>
      <c r="J24" s="18" t="s">
        <v>92</v>
      </c>
      <c r="K24" s="18">
        <v>4</v>
      </c>
      <c r="L24" s="19">
        <v>2445579</v>
      </c>
      <c r="M24" s="19">
        <v>0</v>
      </c>
      <c r="N24" s="19">
        <v>0</v>
      </c>
      <c r="O24" s="16">
        <v>2445579</v>
      </c>
      <c r="P24" s="16">
        <v>0</v>
      </c>
      <c r="Q24" s="16">
        <v>0</v>
      </c>
      <c r="R24" s="16">
        <v>0</v>
      </c>
      <c r="S24" s="17">
        <v>2445579</v>
      </c>
      <c r="T24" s="16">
        <v>388660.37</v>
      </c>
      <c r="U24" s="20">
        <f t="shared" si="2"/>
        <v>0.15892366184040671</v>
      </c>
      <c r="V24" s="16">
        <v>388660.37</v>
      </c>
      <c r="W24" s="20">
        <f t="shared" si="0"/>
        <v>0.15892366184040671</v>
      </c>
      <c r="X24" s="16">
        <v>388660.37</v>
      </c>
      <c r="Y24" s="20">
        <f t="shared" si="1"/>
        <v>0.15892366184040671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111</v>
      </c>
      <c r="F25" s="18" t="s">
        <v>57</v>
      </c>
      <c r="G25" s="18" t="s">
        <v>112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1500000</v>
      </c>
      <c r="M25" s="19">
        <v>0</v>
      </c>
      <c r="N25" s="19">
        <v>0</v>
      </c>
      <c r="O25" s="16">
        <v>1500000</v>
      </c>
      <c r="P25" s="16">
        <v>0</v>
      </c>
      <c r="Q25" s="16">
        <v>0</v>
      </c>
      <c r="R25" s="16">
        <v>0</v>
      </c>
      <c r="S25" s="17">
        <v>1500000</v>
      </c>
      <c r="T25" s="16">
        <v>0</v>
      </c>
      <c r="U25" s="20">
        <f t="shared" si="2"/>
        <v>0</v>
      </c>
      <c r="V25" s="16">
        <v>0</v>
      </c>
      <c r="W25" s="20">
        <f t="shared" si="0"/>
        <v>0</v>
      </c>
      <c r="X25" s="16">
        <v>0</v>
      </c>
      <c r="Y25" s="20">
        <f t="shared" si="1"/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113</v>
      </c>
      <c r="F26" s="18" t="s">
        <v>57</v>
      </c>
      <c r="G26" s="18" t="s">
        <v>114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2000000</v>
      </c>
      <c r="M26" s="19">
        <v>0</v>
      </c>
      <c r="N26" s="19">
        <v>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f t="shared" si="2"/>
        <v>0</v>
      </c>
      <c r="V26" s="16">
        <v>0</v>
      </c>
      <c r="W26" s="20">
        <f t="shared" si="0"/>
        <v>0</v>
      </c>
      <c r="X26" s="16">
        <v>0</v>
      </c>
      <c r="Y26" s="20">
        <f t="shared" si="1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69</v>
      </c>
      <c r="F27" s="18" t="s">
        <v>57</v>
      </c>
      <c r="G27" s="18" t="s">
        <v>115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4000000</v>
      </c>
      <c r="M27" s="19">
        <v>0</v>
      </c>
      <c r="N27" s="19">
        <v>0</v>
      </c>
      <c r="O27" s="16">
        <v>4000000</v>
      </c>
      <c r="P27" s="16">
        <v>0</v>
      </c>
      <c r="Q27" s="16">
        <v>0</v>
      </c>
      <c r="R27" s="16">
        <v>0</v>
      </c>
      <c r="S27" s="17">
        <v>4000000</v>
      </c>
      <c r="T27" s="16">
        <v>0</v>
      </c>
      <c r="U27" s="20">
        <f t="shared" si="2"/>
        <v>0</v>
      </c>
      <c r="V27" s="16">
        <v>0</v>
      </c>
      <c r="W27" s="20">
        <f t="shared" si="0"/>
        <v>0</v>
      </c>
      <c r="X27" s="16">
        <v>0</v>
      </c>
      <c r="Y27" s="20">
        <f t="shared" si="1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121</v>
      </c>
      <c r="F28" s="18" t="s">
        <v>57</v>
      </c>
      <c r="G28" s="18" t="s">
        <v>122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0</v>
      </c>
      <c r="M28" s="19">
        <v>3127000</v>
      </c>
      <c r="N28" s="19">
        <v>0</v>
      </c>
      <c r="O28" s="16">
        <v>3127000</v>
      </c>
      <c r="P28" s="16">
        <v>0</v>
      </c>
      <c r="Q28" s="16">
        <v>0</v>
      </c>
      <c r="R28" s="16">
        <v>0</v>
      </c>
      <c r="S28" s="17">
        <v>3127000</v>
      </c>
      <c r="T28" s="16">
        <v>0</v>
      </c>
      <c r="U28" s="20">
        <f t="shared" si="2"/>
        <v>0</v>
      </c>
      <c r="V28" s="16">
        <v>0</v>
      </c>
      <c r="W28" s="20">
        <f t="shared" si="0"/>
        <v>0</v>
      </c>
      <c r="X28" s="16">
        <v>0</v>
      </c>
      <c r="Y28" s="20">
        <f t="shared" si="1"/>
        <v>0</v>
      </c>
    </row>
    <row r="29" spans="2:25" ht="51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123</v>
      </c>
      <c r="H29" s="18">
        <v>10</v>
      </c>
      <c r="I29" s="18" t="s">
        <v>91</v>
      </c>
      <c r="J29" s="18" t="s">
        <v>108</v>
      </c>
      <c r="K29" s="18">
        <v>4</v>
      </c>
      <c r="L29" s="19">
        <v>0</v>
      </c>
      <c r="M29" s="19">
        <v>250000</v>
      </c>
      <c r="N29" s="19">
        <v>0</v>
      </c>
      <c r="O29" s="16">
        <v>250000</v>
      </c>
      <c r="P29" s="16">
        <v>0</v>
      </c>
      <c r="Q29" s="16">
        <v>0</v>
      </c>
      <c r="R29" s="16">
        <v>0</v>
      </c>
      <c r="S29" s="17">
        <v>250000</v>
      </c>
      <c r="T29" s="16">
        <v>220787.27</v>
      </c>
      <c r="U29" s="20">
        <f t="shared" si="2"/>
        <v>0.88314907999999992</v>
      </c>
      <c r="V29" s="16">
        <v>26927.97</v>
      </c>
      <c r="W29" s="33">
        <f t="shared" si="0"/>
        <v>0.10771188000000001</v>
      </c>
      <c r="X29" s="16">
        <v>12819.8</v>
      </c>
      <c r="Y29" s="33">
        <f t="shared" si="1"/>
        <v>5.1279199999999997E-2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3</v>
      </c>
      <c r="L30" s="19">
        <v>144126150</v>
      </c>
      <c r="M30" s="19">
        <v>0</v>
      </c>
      <c r="N30" s="19">
        <v>0</v>
      </c>
      <c r="O30" s="16">
        <v>144126150</v>
      </c>
      <c r="P30" s="16">
        <v>0</v>
      </c>
      <c r="Q30" s="16">
        <v>0</v>
      </c>
      <c r="R30" s="16">
        <v>0</v>
      </c>
      <c r="S30" s="17">
        <v>144126150</v>
      </c>
      <c r="T30" s="16">
        <v>86323856.810000002</v>
      </c>
      <c r="U30" s="20">
        <f t="shared" si="2"/>
        <v>0.59894652573457352</v>
      </c>
      <c r="V30" s="16">
        <v>12637979.07</v>
      </c>
      <c r="W30" s="20">
        <f t="shared" si="0"/>
        <v>8.7686926140745455E-2</v>
      </c>
      <c r="X30" s="16">
        <v>12542903.65</v>
      </c>
      <c r="Y30" s="20">
        <f t="shared" si="1"/>
        <v>8.7027258065243543E-2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4</v>
      </c>
      <c r="L31" s="19">
        <v>120000</v>
      </c>
      <c r="M31" s="19">
        <v>0</v>
      </c>
      <c r="N31" s="19">
        <v>0</v>
      </c>
      <c r="O31" s="16">
        <v>120000</v>
      </c>
      <c r="P31" s="16">
        <v>0</v>
      </c>
      <c r="Q31" s="16">
        <v>0</v>
      </c>
      <c r="R31" s="16">
        <v>0</v>
      </c>
      <c r="S31" s="17">
        <v>120000</v>
      </c>
      <c r="T31" s="16">
        <v>0</v>
      </c>
      <c r="U31" s="20">
        <f t="shared" si="2"/>
        <v>0</v>
      </c>
      <c r="V31" s="16">
        <v>0</v>
      </c>
      <c r="W31" s="33">
        <f t="shared" si="0"/>
        <v>0</v>
      </c>
      <c r="X31" s="16">
        <v>0</v>
      </c>
      <c r="Y31" s="33">
        <f t="shared" si="1"/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3</v>
      </c>
      <c r="L32" s="19">
        <v>1675603</v>
      </c>
      <c r="M32" s="19">
        <v>0</v>
      </c>
      <c r="N32" s="19">
        <v>0</v>
      </c>
      <c r="O32" s="16">
        <v>1675603</v>
      </c>
      <c r="P32" s="16">
        <v>0</v>
      </c>
      <c r="Q32" s="16">
        <v>0</v>
      </c>
      <c r="R32" s="16">
        <v>0</v>
      </c>
      <c r="S32" s="17">
        <v>1675603</v>
      </c>
      <c r="T32" s="16">
        <v>0</v>
      </c>
      <c r="U32" s="20">
        <f t="shared" si="2"/>
        <v>0</v>
      </c>
      <c r="V32" s="16">
        <v>0</v>
      </c>
      <c r="W32" s="20">
        <f t="shared" si="0"/>
        <v>0</v>
      </c>
      <c r="X32" s="16">
        <v>0</v>
      </c>
      <c r="Y32" s="20">
        <f t="shared" si="1"/>
        <v>0</v>
      </c>
    </row>
    <row r="33" spans="2:25" ht="38.25" x14ac:dyDescent="0.25">
      <c r="B33" s="13" t="s">
        <v>65</v>
      </c>
      <c r="C33" s="22" t="s">
        <v>97</v>
      </c>
      <c r="D33" s="13" t="s">
        <v>58</v>
      </c>
      <c r="E33" s="13" t="s">
        <v>116</v>
      </c>
      <c r="F33" s="13" t="s">
        <v>57</v>
      </c>
      <c r="G33" s="13" t="s">
        <v>128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5423258</v>
      </c>
      <c r="M33" s="19">
        <v>0</v>
      </c>
      <c r="N33" s="19">
        <v>0</v>
      </c>
      <c r="O33" s="16">
        <v>5423258</v>
      </c>
      <c r="P33" s="16">
        <v>0</v>
      </c>
      <c r="Q33" s="16">
        <v>0</v>
      </c>
      <c r="R33" s="16">
        <v>0</v>
      </c>
      <c r="S33" s="17">
        <v>5423258</v>
      </c>
      <c r="T33" s="16">
        <v>979262.27</v>
      </c>
      <c r="U33" s="20">
        <f t="shared" si="2"/>
        <v>0.18056715538888249</v>
      </c>
      <c r="V33" s="16">
        <v>29399.02</v>
      </c>
      <c r="W33" s="20">
        <f t="shared" si="0"/>
        <v>5.4209148817924574E-3</v>
      </c>
      <c r="X33" s="16">
        <v>29399.02</v>
      </c>
      <c r="Y33" s="20">
        <f t="shared" si="1"/>
        <v>5.4209148817924574E-3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107</v>
      </c>
      <c r="J34" s="18" t="s">
        <v>108</v>
      </c>
      <c r="K34" s="18">
        <v>4</v>
      </c>
      <c r="L34" s="19">
        <v>34018139</v>
      </c>
      <c r="M34" s="19">
        <v>0</v>
      </c>
      <c r="N34" s="19">
        <v>0</v>
      </c>
      <c r="O34" s="16">
        <v>34018139</v>
      </c>
      <c r="P34" s="16">
        <v>0</v>
      </c>
      <c r="Q34" s="16">
        <v>0</v>
      </c>
      <c r="R34" s="16">
        <v>0</v>
      </c>
      <c r="S34" s="17">
        <v>34018139</v>
      </c>
      <c r="T34" s="16">
        <v>4169032.8</v>
      </c>
      <c r="U34" s="20">
        <f t="shared" si="2"/>
        <v>0.12255322961670537</v>
      </c>
      <c r="V34" s="16">
        <v>288355.86</v>
      </c>
      <c r="W34" s="20">
        <f t="shared" si="0"/>
        <v>8.4765324758065089E-3</v>
      </c>
      <c r="X34" s="16">
        <v>288355.86</v>
      </c>
      <c r="Y34" s="31">
        <f t="shared" si="1"/>
        <v>8.4765324758065089E-3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3</v>
      </c>
      <c r="L35" s="19">
        <v>51998536</v>
      </c>
      <c r="M35" s="19">
        <v>0</v>
      </c>
      <c r="N35" s="19">
        <v>0</v>
      </c>
      <c r="O35" s="16">
        <v>51998536</v>
      </c>
      <c r="P35" s="16"/>
      <c r="Q35" s="16"/>
      <c r="R35" s="16"/>
      <c r="S35" s="17">
        <v>51998536</v>
      </c>
      <c r="T35" s="16">
        <v>31686259.609999999</v>
      </c>
      <c r="U35" s="20">
        <f t="shared" si="2"/>
        <v>0.60936830240759088</v>
      </c>
      <c r="V35" s="16">
        <v>2804625.13</v>
      </c>
      <c r="W35" s="20">
        <f t="shared" si="0"/>
        <v>5.3936617177068213E-2</v>
      </c>
      <c r="X35" s="16">
        <v>2718039.81</v>
      </c>
      <c r="Y35" s="20">
        <f t="shared" si="1"/>
        <v>5.2271467989021846E-2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4</v>
      </c>
      <c r="L36" s="19">
        <v>3850000</v>
      </c>
      <c r="M36" s="19">
        <v>0</v>
      </c>
      <c r="N36" s="19">
        <v>0</v>
      </c>
      <c r="O36" s="16">
        <v>3850000</v>
      </c>
      <c r="P36" s="16">
        <v>0</v>
      </c>
      <c r="Q36" s="16">
        <v>0</v>
      </c>
      <c r="R36" s="16">
        <v>0</v>
      </c>
      <c r="S36" s="17">
        <v>3850000</v>
      </c>
      <c r="T36" s="16">
        <v>0</v>
      </c>
      <c r="U36" s="20">
        <f t="shared" si="2"/>
        <v>0</v>
      </c>
      <c r="V36" s="16">
        <v>0</v>
      </c>
      <c r="W36" s="20">
        <f t="shared" si="0"/>
        <v>0</v>
      </c>
      <c r="X36" s="16">
        <v>0</v>
      </c>
      <c r="Y36" s="20">
        <f t="shared" si="1"/>
        <v>0</v>
      </c>
    </row>
    <row r="37" spans="2:25" ht="63.75" x14ac:dyDescent="0.25">
      <c r="B37" s="18" t="s">
        <v>65</v>
      </c>
      <c r="C37" s="28" t="s">
        <v>97</v>
      </c>
      <c r="D37" s="18" t="s">
        <v>72</v>
      </c>
      <c r="E37" s="18" t="s">
        <v>73</v>
      </c>
      <c r="F37" s="18" t="s">
        <v>57</v>
      </c>
      <c r="G37" s="18" t="s">
        <v>127</v>
      </c>
      <c r="H37" s="18">
        <v>10</v>
      </c>
      <c r="I37" s="18" t="s">
        <v>91</v>
      </c>
      <c r="J37" s="18" t="s">
        <v>92</v>
      </c>
      <c r="K37" s="18">
        <v>3</v>
      </c>
      <c r="L37" s="19">
        <v>4139735</v>
      </c>
      <c r="M37" s="19">
        <v>0</v>
      </c>
      <c r="N37" s="19">
        <v>0</v>
      </c>
      <c r="O37" s="16">
        <v>4139735</v>
      </c>
      <c r="P37" s="16">
        <v>0</v>
      </c>
      <c r="Q37" s="16">
        <v>0</v>
      </c>
      <c r="R37" s="16">
        <v>0</v>
      </c>
      <c r="S37" s="17">
        <v>4139735</v>
      </c>
      <c r="T37" s="16">
        <v>1045007.95</v>
      </c>
      <c r="U37" s="20">
        <f t="shared" si="2"/>
        <v>0.25243353741241892</v>
      </c>
      <c r="V37" s="16">
        <v>501850.15</v>
      </c>
      <c r="W37" s="20">
        <f t="shared" si="0"/>
        <v>0.12122760273302519</v>
      </c>
      <c r="X37" s="16">
        <v>464644.15</v>
      </c>
      <c r="Y37" s="20">
        <f t="shared" si="1"/>
        <v>0.11224007092241411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119</v>
      </c>
      <c r="F38" s="18" t="s">
        <v>57</v>
      </c>
      <c r="G38" s="18" t="s">
        <v>120</v>
      </c>
      <c r="H38" s="18">
        <v>10</v>
      </c>
      <c r="I38" s="18" t="s">
        <v>91</v>
      </c>
      <c r="J38" s="18" t="s">
        <v>92</v>
      </c>
      <c r="K38" s="18">
        <v>4</v>
      </c>
      <c r="L38" s="19">
        <v>1000000</v>
      </c>
      <c r="M38" s="19">
        <v>0</v>
      </c>
      <c r="N38" s="19">
        <v>0</v>
      </c>
      <c r="O38" s="16">
        <v>1000000</v>
      </c>
      <c r="P38" s="16">
        <v>0</v>
      </c>
      <c r="Q38" s="16">
        <v>0</v>
      </c>
      <c r="R38" s="16">
        <v>0</v>
      </c>
      <c r="S38" s="17">
        <v>1000000</v>
      </c>
      <c r="T38" s="16">
        <v>0</v>
      </c>
      <c r="U38" s="20">
        <f t="shared" si="2"/>
        <v>0</v>
      </c>
      <c r="V38" s="16">
        <v>0</v>
      </c>
      <c r="W38" s="20">
        <f t="shared" si="0"/>
        <v>0</v>
      </c>
      <c r="X38" s="16">
        <v>0</v>
      </c>
      <c r="Y38" s="20">
        <f t="shared" si="1"/>
        <v>0</v>
      </c>
    </row>
    <row r="39" spans="2:25" ht="63.75" x14ac:dyDescent="0.25">
      <c r="B39" s="18" t="s">
        <v>74</v>
      </c>
      <c r="C39" s="28" t="s">
        <v>102</v>
      </c>
      <c r="D39" s="18" t="s">
        <v>72</v>
      </c>
      <c r="E39" s="18" t="s">
        <v>75</v>
      </c>
      <c r="F39" s="18" t="s">
        <v>57</v>
      </c>
      <c r="G39" s="18" t="s">
        <v>76</v>
      </c>
      <c r="H39" s="18">
        <v>10</v>
      </c>
      <c r="I39" s="18" t="s">
        <v>96</v>
      </c>
      <c r="J39" s="18" t="s">
        <v>88</v>
      </c>
      <c r="K39" s="18">
        <v>3</v>
      </c>
      <c r="L39" s="19">
        <v>966000</v>
      </c>
      <c r="M39" s="19">
        <v>0</v>
      </c>
      <c r="N39" s="19">
        <v>0</v>
      </c>
      <c r="O39" s="16">
        <v>966000</v>
      </c>
      <c r="P39" s="16">
        <v>0</v>
      </c>
      <c r="Q39" s="16">
        <v>0</v>
      </c>
      <c r="R39" s="16">
        <v>0</v>
      </c>
      <c r="S39" s="17">
        <v>966000</v>
      </c>
      <c r="T39" s="16">
        <v>207142.17</v>
      </c>
      <c r="U39" s="20">
        <f t="shared" si="2"/>
        <v>0.21443288819875778</v>
      </c>
      <c r="V39" s="16">
        <v>31006.77</v>
      </c>
      <c r="W39" s="20">
        <f t="shared" si="0"/>
        <v>3.2098105590062112E-2</v>
      </c>
      <c r="X39" s="16">
        <v>24623.73</v>
      </c>
      <c r="Y39" s="20">
        <f t="shared" si="1"/>
        <v>2.5490403726708074E-2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107</v>
      </c>
      <c r="J40" s="18" t="s">
        <v>108</v>
      </c>
      <c r="K40" s="18">
        <v>3</v>
      </c>
      <c r="L40" s="19">
        <v>681000</v>
      </c>
      <c r="M40" s="19">
        <v>0</v>
      </c>
      <c r="N40" s="19">
        <v>0</v>
      </c>
      <c r="O40" s="16">
        <v>681000</v>
      </c>
      <c r="P40" s="19">
        <v>0</v>
      </c>
      <c r="Q40" s="19">
        <v>0</v>
      </c>
      <c r="R40" s="19">
        <v>0</v>
      </c>
      <c r="S40" s="17">
        <v>681000</v>
      </c>
      <c r="T40" s="16">
        <v>0</v>
      </c>
      <c r="U40" s="20">
        <f t="shared" si="2"/>
        <v>0</v>
      </c>
      <c r="V40" s="16">
        <v>0</v>
      </c>
      <c r="W40" s="20">
        <f t="shared" si="0"/>
        <v>0</v>
      </c>
      <c r="X40" s="16">
        <v>0</v>
      </c>
      <c r="Y40" s="20">
        <f t="shared" si="1"/>
        <v>0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91</v>
      </c>
      <c r="J41" s="18" t="s">
        <v>92</v>
      </c>
      <c r="K41" s="18">
        <v>3</v>
      </c>
      <c r="L41" s="19">
        <v>16349000</v>
      </c>
      <c r="M41" s="19">
        <v>0</v>
      </c>
      <c r="N41" s="19">
        <v>0</v>
      </c>
      <c r="O41" s="16">
        <v>16349000</v>
      </c>
      <c r="P41" s="19">
        <v>0</v>
      </c>
      <c r="Q41" s="19">
        <v>0</v>
      </c>
      <c r="R41" s="19">
        <v>0</v>
      </c>
      <c r="S41" s="17">
        <v>16349000</v>
      </c>
      <c r="T41" s="16">
        <v>14348041.460000001</v>
      </c>
      <c r="U41" s="20">
        <f t="shared" si="2"/>
        <v>0.87760972903541501</v>
      </c>
      <c r="V41" s="16">
        <v>2354877.06</v>
      </c>
      <c r="W41" s="20">
        <f t="shared" si="0"/>
        <v>0.14403798764450426</v>
      </c>
      <c r="X41" s="16">
        <v>2354877.06</v>
      </c>
      <c r="Y41" s="20">
        <f t="shared" si="1"/>
        <v>0.14403798764450426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107</v>
      </c>
      <c r="J42" s="18" t="s">
        <v>108</v>
      </c>
      <c r="K42" s="18" t="s">
        <v>85</v>
      </c>
      <c r="L42" s="19">
        <v>1293000</v>
      </c>
      <c r="M42" s="19">
        <v>0</v>
      </c>
      <c r="N42" s="19">
        <v>0</v>
      </c>
      <c r="O42" s="16">
        <v>1293000</v>
      </c>
      <c r="P42" s="19">
        <v>0</v>
      </c>
      <c r="Q42" s="19">
        <v>0</v>
      </c>
      <c r="R42" s="19">
        <v>0</v>
      </c>
      <c r="S42" s="17">
        <v>1293000</v>
      </c>
      <c r="T42" s="16">
        <v>0</v>
      </c>
      <c r="U42" s="20">
        <f t="shared" si="2"/>
        <v>0</v>
      </c>
      <c r="V42" s="16">
        <v>0</v>
      </c>
      <c r="W42" s="20">
        <f t="shared" si="0"/>
        <v>0</v>
      </c>
      <c r="X42" s="16">
        <v>0</v>
      </c>
      <c r="Y42" s="20">
        <f t="shared" si="1"/>
        <v>0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>
        <v>3</v>
      </c>
      <c r="L43" s="19">
        <v>3648952</v>
      </c>
      <c r="M43" s="19">
        <v>0</v>
      </c>
      <c r="N43" s="19">
        <v>0</v>
      </c>
      <c r="O43" s="16">
        <v>3648952</v>
      </c>
      <c r="P43" s="19">
        <v>0</v>
      </c>
      <c r="Q43" s="19">
        <v>0</v>
      </c>
      <c r="R43" s="19">
        <v>0</v>
      </c>
      <c r="S43" s="17">
        <v>3648952</v>
      </c>
      <c r="T43" s="16">
        <v>3324106.1</v>
      </c>
      <c r="U43" s="20">
        <f t="shared" si="2"/>
        <v>0.91097556229843535</v>
      </c>
      <c r="V43" s="16">
        <v>11154.1</v>
      </c>
      <c r="W43" s="20">
        <f t="shared" si="0"/>
        <v>3.0567954853886817E-3</v>
      </c>
      <c r="X43" s="16">
        <v>11154.1</v>
      </c>
      <c r="Y43" s="20">
        <f t="shared" si="1"/>
        <v>3.0567954853886817E-3</v>
      </c>
    </row>
    <row r="44" spans="2:25" ht="39" thickBot="1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 t="s">
        <v>85</v>
      </c>
      <c r="L44" s="19">
        <v>3682048</v>
      </c>
      <c r="M44" s="19">
        <v>0</v>
      </c>
      <c r="N44" s="19">
        <v>0</v>
      </c>
      <c r="O44" s="16">
        <v>3682048</v>
      </c>
      <c r="P44" s="19">
        <v>0</v>
      </c>
      <c r="Q44" s="19">
        <v>0</v>
      </c>
      <c r="R44" s="19">
        <v>0</v>
      </c>
      <c r="S44" s="17">
        <v>3682048</v>
      </c>
      <c r="T44" s="16">
        <v>0</v>
      </c>
      <c r="U44" s="33">
        <f t="shared" si="2"/>
        <v>0</v>
      </c>
      <c r="V44" s="16">
        <v>0</v>
      </c>
      <c r="W44" s="20">
        <f t="shared" si="0"/>
        <v>0</v>
      </c>
      <c r="X44" s="16">
        <v>0</v>
      </c>
      <c r="Y44" s="20">
        <f t="shared" si="1"/>
        <v>0</v>
      </c>
    </row>
    <row r="45" spans="2:25" ht="13.5" thickTop="1" x14ac:dyDescent="0.25">
      <c r="B45" s="14" t="s">
        <v>41</v>
      </c>
      <c r="C45" s="15"/>
      <c r="D45" s="14"/>
      <c r="E45" s="26"/>
      <c r="F45" s="14"/>
      <c r="G45" s="14"/>
      <c r="H45" s="14"/>
      <c r="I45" s="14"/>
      <c r="J45" s="14"/>
      <c r="K45" s="14"/>
      <c r="L45" s="27">
        <f t="shared" ref="L45:T45" si="3">SUM(L5:L44)</f>
        <v>2403460000</v>
      </c>
      <c r="M45" s="27">
        <f t="shared" si="3"/>
        <v>28377000</v>
      </c>
      <c r="N45" s="27">
        <f t="shared" si="3"/>
        <v>28377000</v>
      </c>
      <c r="O45" s="27">
        <f t="shared" si="3"/>
        <v>2403460000</v>
      </c>
      <c r="P45" s="27">
        <f t="shared" si="3"/>
        <v>0</v>
      </c>
      <c r="Q45" s="27">
        <f t="shared" si="3"/>
        <v>0</v>
      </c>
      <c r="R45" s="27">
        <f t="shared" si="3"/>
        <v>-320742.90999999602</v>
      </c>
      <c r="S45" s="27">
        <f t="shared" si="3"/>
        <v>2403139257.0900002</v>
      </c>
      <c r="T45" s="27">
        <f t="shared" si="3"/>
        <v>487560983.86000001</v>
      </c>
      <c r="U45" s="32">
        <f t="shared" si="2"/>
        <v>0.20288503149434436</v>
      </c>
      <c r="V45" s="27">
        <f>SUM(V5:V44)</f>
        <v>348900035.14000005</v>
      </c>
      <c r="W45" s="32">
        <f t="shared" si="0"/>
        <v>0.14518510906541832</v>
      </c>
      <c r="X45" s="27">
        <f>SUM(X5:X44)</f>
        <v>348376801.26999998</v>
      </c>
      <c r="Y45" s="32">
        <f t="shared" si="1"/>
        <v>0.14496737974804466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MAR/2024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showGridLines="0" topLeftCell="C38" zoomScale="80" zoomScaleNormal="80" workbookViewId="0">
      <selection activeCell="G16" sqref="G1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53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5" t="s">
        <v>15</v>
      </c>
      <c r="N3" s="35" t="s">
        <v>16</v>
      </c>
      <c r="O3" s="54"/>
      <c r="P3" s="54"/>
      <c r="Q3" s="4" t="s">
        <v>17</v>
      </c>
      <c r="R3" s="4" t="s">
        <v>18</v>
      </c>
      <c r="S3" s="5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2"/>
      <c r="E4" s="62"/>
      <c r="F4" s="37" t="s">
        <v>25</v>
      </c>
      <c r="G4" s="37" t="s">
        <v>26</v>
      </c>
      <c r="H4" s="62"/>
      <c r="I4" s="37" t="s">
        <v>23</v>
      </c>
      <c r="J4" s="37" t="s">
        <v>24</v>
      </c>
      <c r="K4" s="6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10803304.52</v>
      </c>
      <c r="U5" s="30">
        <f>IFERROR(T5/$S5,"")</f>
        <v>0.26290562465168055</v>
      </c>
      <c r="V5" s="25">
        <v>8032310.2000000002</v>
      </c>
      <c r="W5" s="30">
        <f>IFERROR(V5/$S5,"")</f>
        <v>0.19547162876114735</v>
      </c>
      <c r="X5" s="25">
        <v>8032310.2000000002</v>
      </c>
      <c r="Y5" s="12">
        <f>IFERROR(X5/$S5,"")</f>
        <v>0.19547162876114735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52932734.079999998</v>
      </c>
      <c r="U6" s="20">
        <f t="shared" ref="U6:U45" si="0">IFERROR(T6/$S6,"")</f>
        <v>0.29432653263236785</v>
      </c>
      <c r="V6" s="16">
        <v>52932734.079999998</v>
      </c>
      <c r="W6" s="20">
        <f t="shared" ref="W6:W46" si="1">IFERROR(V6/$S6,"")</f>
        <v>0.29432653263236785</v>
      </c>
      <c r="X6" s="16">
        <v>52932734.079999998</v>
      </c>
      <c r="Y6" s="20">
        <f t="shared" ref="Y6:Y46" si="2">IFERROR(X6/$S6,"")</f>
        <v>0.29432653263236785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1325947.46</v>
      </c>
      <c r="U7" s="20">
        <f t="shared" si="0"/>
        <v>0.34893354210526317</v>
      </c>
      <c r="V7" s="16">
        <v>1325947.46</v>
      </c>
      <c r="W7" s="20">
        <f t="shared" si="1"/>
        <v>0.34893354210526317</v>
      </c>
      <c r="X7" s="16">
        <v>1325947.46</v>
      </c>
      <c r="Y7" s="20">
        <f t="shared" si="2"/>
        <v>0.34893354210526317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f t="shared" si="0"/>
        <v>0.2979654202872199</v>
      </c>
      <c r="V8" s="16">
        <v>85213044.790000007</v>
      </c>
      <c r="W8" s="20">
        <f t="shared" si="1"/>
        <v>0.2979654202872199</v>
      </c>
      <c r="X8" s="16">
        <v>85213044.790000007</v>
      </c>
      <c r="Y8" s="20">
        <f t="shared" si="2"/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f t="shared" si="0"/>
        <v>0</v>
      </c>
      <c r="V9" s="16">
        <v>0</v>
      </c>
      <c r="W9" s="20">
        <f t="shared" si="1"/>
        <v>0</v>
      </c>
      <c r="X9" s="16">
        <v>0</v>
      </c>
      <c r="Y9" s="20">
        <f t="shared" si="2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25000000</v>
      </c>
      <c r="O10" s="16">
        <v>192701000</v>
      </c>
      <c r="P10" s="19">
        <v>0</v>
      </c>
      <c r="Q10" s="19">
        <v>0</v>
      </c>
      <c r="R10" s="19">
        <v>0</v>
      </c>
      <c r="S10" s="17">
        <v>192701000</v>
      </c>
      <c r="T10" s="19">
        <v>9483572.9900000002</v>
      </c>
      <c r="U10" s="34">
        <f t="shared" si="0"/>
        <v>4.9213927224041394E-2</v>
      </c>
      <c r="V10" s="19">
        <v>9483572.9900000002</v>
      </c>
      <c r="W10" s="34">
        <f t="shared" si="1"/>
        <v>4.9213927224041394E-2</v>
      </c>
      <c r="X10" s="19">
        <v>9483572.9900000002</v>
      </c>
      <c r="Y10" s="34">
        <f t="shared" si="2"/>
        <v>4.9213927224041394E-2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25000000</v>
      </c>
      <c r="N11" s="19">
        <v>0</v>
      </c>
      <c r="O11" s="16">
        <v>25000000</v>
      </c>
      <c r="P11" s="19">
        <v>0</v>
      </c>
      <c r="Q11" s="19">
        <v>0</v>
      </c>
      <c r="R11" s="19">
        <v>0</v>
      </c>
      <c r="S11" s="17">
        <v>25000000</v>
      </c>
      <c r="T11" s="19">
        <v>21046073.449999999</v>
      </c>
      <c r="U11" s="31">
        <f t="shared" si="0"/>
        <v>0.84184293799999999</v>
      </c>
      <c r="V11" s="19">
        <v>21046073.449999999</v>
      </c>
      <c r="W11" s="31">
        <f t="shared" si="1"/>
        <v>0.84184293799999999</v>
      </c>
      <c r="X11" s="19">
        <v>21046073.449999999</v>
      </c>
      <c r="Y11" s="31">
        <f t="shared" si="2"/>
        <v>0.84184293799999999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337539355.08999997</v>
      </c>
      <c r="U12" s="31">
        <f t="shared" si="0"/>
        <v>0.30219237205835497</v>
      </c>
      <c r="V12" s="19">
        <v>335044976.27999997</v>
      </c>
      <c r="W12" s="31">
        <f t="shared" si="1"/>
        <v>0.29995920357580869</v>
      </c>
      <c r="X12" s="19">
        <v>335041531.04000002</v>
      </c>
      <c r="Y12" s="31">
        <f t="shared" si="2"/>
        <v>0.29995611911993059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77917012.290000007</v>
      </c>
      <c r="U13" s="20">
        <f t="shared" si="0"/>
        <v>0.32743368634953635</v>
      </c>
      <c r="V13" s="16">
        <v>67009290.57</v>
      </c>
      <c r="W13" s="20">
        <f t="shared" si="1"/>
        <v>0.28159574380675118</v>
      </c>
      <c r="X13" s="16">
        <v>67005555.380000003</v>
      </c>
      <c r="Y13" s="20">
        <f t="shared" si="2"/>
        <v>0.28158004727277264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0</v>
      </c>
      <c r="U14" s="20">
        <f t="shared" si="0"/>
        <v>0</v>
      </c>
      <c r="V14" s="16">
        <v>0</v>
      </c>
      <c r="W14" s="20">
        <f t="shared" si="1"/>
        <v>0</v>
      </c>
      <c r="X14" s="16">
        <v>0</v>
      </c>
      <c r="Y14" s="20">
        <f t="shared" si="2"/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f t="shared" si="0"/>
        <v>0.46678837000000001</v>
      </c>
      <c r="V15" s="16">
        <v>125220.87</v>
      </c>
      <c r="W15" s="20">
        <f t="shared" si="1"/>
        <v>0.12522086999999998</v>
      </c>
      <c r="X15" s="16">
        <v>125220.87</v>
      </c>
      <c r="Y15" s="20">
        <f t="shared" si="2"/>
        <v>0.12522086999999998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1607165.77</v>
      </c>
      <c r="U16" s="33">
        <f t="shared" si="0"/>
        <v>0.35279431030228742</v>
      </c>
      <c r="V16" s="16">
        <v>841400.28</v>
      </c>
      <c r="W16" s="20">
        <f t="shared" si="1"/>
        <v>0.18469857746581519</v>
      </c>
      <c r="X16" s="16">
        <v>841400.28</v>
      </c>
      <c r="Y16" s="20">
        <f t="shared" si="2"/>
        <v>0.18469857746581519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0</v>
      </c>
      <c r="N17" s="16">
        <v>0</v>
      </c>
      <c r="O17" s="16">
        <v>8000000</v>
      </c>
      <c r="P17" s="16">
        <v>0</v>
      </c>
      <c r="Q17" s="16">
        <v>0</v>
      </c>
      <c r="R17" s="16">
        <v>0</v>
      </c>
      <c r="S17" s="17">
        <v>8000000</v>
      </c>
      <c r="T17" s="16">
        <v>4653685.87</v>
      </c>
      <c r="U17" s="20">
        <f t="shared" si="0"/>
        <v>0.58171073375000004</v>
      </c>
      <c r="V17" s="16">
        <v>0</v>
      </c>
      <c r="W17" s="20">
        <f t="shared" si="1"/>
        <v>0</v>
      </c>
      <c r="X17" s="16">
        <v>0</v>
      </c>
      <c r="Y17" s="20">
        <f t="shared" si="2"/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f t="shared" si="0"/>
        <v>4.4307160630970892E-2</v>
      </c>
      <c r="V18" s="16">
        <v>199426.53</v>
      </c>
      <c r="W18" s="20">
        <f t="shared" si="1"/>
        <v>4.4307160630970892E-2</v>
      </c>
      <c r="X18" s="16">
        <v>199426.53</v>
      </c>
      <c r="Y18" s="20">
        <f t="shared" si="2"/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f t="shared" si="0"/>
        <v>0</v>
      </c>
      <c r="V19" s="16">
        <v>0</v>
      </c>
      <c r="W19" s="20">
        <f t="shared" si="1"/>
        <v>0</v>
      </c>
      <c r="X19" s="16">
        <v>0</v>
      </c>
      <c r="Y19" s="20">
        <f t="shared" si="2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0"/>
        <v>0</v>
      </c>
      <c r="V20" s="16">
        <v>0</v>
      </c>
      <c r="W20" s="20">
        <f t="shared" si="1"/>
        <v>0</v>
      </c>
      <c r="X20" s="16">
        <v>0</v>
      </c>
      <c r="Y20" s="20">
        <f t="shared" si="2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f t="shared" si="0"/>
        <v>0</v>
      </c>
      <c r="V21" s="16">
        <v>0</v>
      </c>
      <c r="W21" s="20">
        <f t="shared" si="1"/>
        <v>0</v>
      </c>
      <c r="X21" s="16">
        <v>0</v>
      </c>
      <c r="Y21" s="20">
        <f t="shared" si="2"/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1700000</v>
      </c>
      <c r="N22" s="16">
        <v>3127000</v>
      </c>
      <c r="O22" s="16">
        <v>8573000</v>
      </c>
      <c r="P22" s="16">
        <v>0</v>
      </c>
      <c r="Q22" s="16">
        <v>0</v>
      </c>
      <c r="R22" s="16">
        <v>0</v>
      </c>
      <c r="S22" s="17">
        <v>8573000</v>
      </c>
      <c r="T22" s="16">
        <v>0</v>
      </c>
      <c r="U22" s="20">
        <f t="shared" si="0"/>
        <v>0</v>
      </c>
      <c r="V22" s="16">
        <v>0</v>
      </c>
      <c r="W22" s="20">
        <f t="shared" si="1"/>
        <v>0</v>
      </c>
      <c r="X22" s="16">
        <v>0</v>
      </c>
      <c r="Y22" s="20">
        <f t="shared" si="2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f t="shared" si="0"/>
        <v>0</v>
      </c>
      <c r="V23" s="16">
        <v>0</v>
      </c>
      <c r="W23" s="20">
        <f t="shared" si="1"/>
        <v>0</v>
      </c>
      <c r="X23" s="16">
        <v>0</v>
      </c>
      <c r="Y23" s="20">
        <f t="shared" si="2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f t="shared" si="0"/>
        <v>0</v>
      </c>
      <c r="V24" s="16">
        <v>0</v>
      </c>
      <c r="W24" s="20">
        <f t="shared" si="1"/>
        <v>0</v>
      </c>
      <c r="X24" s="16">
        <v>0</v>
      </c>
      <c r="Y24" s="20">
        <f t="shared" si="2"/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f t="shared" si="0"/>
        <v>0.53376358318418671</v>
      </c>
      <c r="V25" s="16">
        <v>509939.07</v>
      </c>
      <c r="W25" s="20">
        <f t="shared" si="1"/>
        <v>0.20851465849191542</v>
      </c>
      <c r="X25" s="16">
        <v>509939.07</v>
      </c>
      <c r="Y25" s="20">
        <f t="shared" si="2"/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f t="shared" si="0"/>
        <v>0</v>
      </c>
      <c r="V26" s="16">
        <v>0</v>
      </c>
      <c r="W26" s="20">
        <f t="shared" si="1"/>
        <v>0</v>
      </c>
      <c r="X26" s="16">
        <v>0</v>
      </c>
      <c r="Y26" s="20">
        <f t="shared" si="2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f t="shared" si="0"/>
        <v>0</v>
      </c>
      <c r="V27" s="16">
        <v>0</v>
      </c>
      <c r="W27" s="20">
        <f t="shared" si="1"/>
        <v>0</v>
      </c>
      <c r="X27" s="16">
        <v>0</v>
      </c>
      <c r="Y27" s="20">
        <f t="shared" si="2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0</v>
      </c>
      <c r="U28" s="20">
        <f t="shared" si="0"/>
        <v>0</v>
      </c>
      <c r="V28" s="16">
        <v>0</v>
      </c>
      <c r="W28" s="20">
        <f t="shared" si="1"/>
        <v>0</v>
      </c>
      <c r="X28" s="16">
        <v>0</v>
      </c>
      <c r="Y28" s="20">
        <f t="shared" si="2"/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f t="shared" si="0"/>
        <v>0</v>
      </c>
      <c r="V29" s="16">
        <v>0</v>
      </c>
      <c r="W29" s="20">
        <f t="shared" si="1"/>
        <v>0</v>
      </c>
      <c r="X29" s="16">
        <v>0</v>
      </c>
      <c r="Y29" s="20">
        <f t="shared" si="2"/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f t="shared" si="0"/>
        <v>0.88314907999999992</v>
      </c>
      <c r="V30" s="16">
        <v>26927.97</v>
      </c>
      <c r="W30" s="33">
        <f t="shared" si="1"/>
        <v>0.10771188000000001</v>
      </c>
      <c r="X30" s="16">
        <v>26927.97</v>
      </c>
      <c r="Y30" s="33">
        <f t="shared" si="2"/>
        <v>0.10771188000000001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95462015.540000007</v>
      </c>
      <c r="U31" s="20">
        <f t="shared" si="0"/>
        <v>0.66235041690907592</v>
      </c>
      <c r="V31" s="16">
        <v>21629057.030000001</v>
      </c>
      <c r="W31" s="20">
        <f t="shared" si="1"/>
        <v>0.15007031707986374</v>
      </c>
      <c r="X31" s="16">
        <v>21536724.899999999</v>
      </c>
      <c r="Y31" s="20">
        <f t="shared" si="2"/>
        <v>0.14942968295482811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f t="shared" si="0"/>
        <v>0.12446358333333332</v>
      </c>
      <c r="V32" s="16">
        <v>0</v>
      </c>
      <c r="W32" s="33">
        <f t="shared" si="1"/>
        <v>0</v>
      </c>
      <c r="X32" s="16">
        <v>0</v>
      </c>
      <c r="Y32" s="33">
        <f t="shared" si="2"/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f t="shared" si="0"/>
        <v>0</v>
      </c>
      <c r="V33" s="16">
        <v>0</v>
      </c>
      <c r="W33" s="20">
        <f t="shared" si="1"/>
        <v>0</v>
      </c>
      <c r="X33" s="16">
        <v>0</v>
      </c>
      <c r="Y33" s="20">
        <f t="shared" si="2"/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2358912.27</v>
      </c>
      <c r="U34" s="20">
        <f t="shared" si="0"/>
        <v>0.43496220721935042</v>
      </c>
      <c r="V34" s="16">
        <v>711899.02</v>
      </c>
      <c r="W34" s="20">
        <f t="shared" si="1"/>
        <v>0.13126777667593909</v>
      </c>
      <c r="X34" s="16">
        <v>29399.02</v>
      </c>
      <c r="Y34" s="20">
        <f t="shared" si="2"/>
        <v>5.4209148817924574E-3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7292232.7999999998</v>
      </c>
      <c r="U35" s="20">
        <f t="shared" si="0"/>
        <v>0.21436307259488827</v>
      </c>
      <c r="V35" s="16">
        <v>288355.86</v>
      </c>
      <c r="W35" s="20">
        <f t="shared" si="1"/>
        <v>8.4765324758065089E-3</v>
      </c>
      <c r="X35" s="16">
        <v>288355.86</v>
      </c>
      <c r="Y35" s="31">
        <f t="shared" si="2"/>
        <v>8.4765324758065089E-3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32586839.989999998</v>
      </c>
      <c r="U36" s="20">
        <f t="shared" si="0"/>
        <v>0.62668764347519323</v>
      </c>
      <c r="V36" s="16">
        <v>5449743.6100000003</v>
      </c>
      <c r="W36" s="20">
        <f t="shared" si="1"/>
        <v>0.10480571241467261</v>
      </c>
      <c r="X36" s="16">
        <v>5417481.3499999996</v>
      </c>
      <c r="Y36" s="20">
        <f t="shared" si="2"/>
        <v>0.1041852668698211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f t="shared" si="0"/>
        <v>0</v>
      </c>
      <c r="V37" s="16">
        <v>0</v>
      </c>
      <c r="W37" s="20">
        <f t="shared" si="1"/>
        <v>0</v>
      </c>
      <c r="X37" s="16">
        <v>0</v>
      </c>
      <c r="Y37" s="20">
        <f t="shared" si="2"/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1324193.8400000001</v>
      </c>
      <c r="U38" s="20">
        <f t="shared" si="0"/>
        <v>0.31987405957144605</v>
      </c>
      <c r="V38" s="16">
        <v>834268.84</v>
      </c>
      <c r="W38" s="20">
        <f t="shared" si="1"/>
        <v>0.20152711224269185</v>
      </c>
      <c r="X38" s="16">
        <v>780131.24</v>
      </c>
      <c r="Y38" s="20">
        <f t="shared" si="2"/>
        <v>0.18844956017716111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f t="shared" si="0"/>
        <v>0</v>
      </c>
      <c r="V39" s="16">
        <v>0</v>
      </c>
      <c r="W39" s="20">
        <f t="shared" si="1"/>
        <v>0</v>
      </c>
      <c r="X39" s="16">
        <v>0</v>
      </c>
      <c r="Y39" s="20">
        <f t="shared" si="2"/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237852.83</v>
      </c>
      <c r="U40" s="20">
        <f t="shared" si="0"/>
        <v>0.24622446169772255</v>
      </c>
      <c r="V40" s="16">
        <v>82790.63</v>
      </c>
      <c r="W40" s="20">
        <f t="shared" si="1"/>
        <v>8.5704585921325058E-2</v>
      </c>
      <c r="X40" s="16">
        <v>75418.63</v>
      </c>
      <c r="Y40" s="20">
        <f t="shared" si="2"/>
        <v>7.8073115942028995E-2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f t="shared" si="0"/>
        <v>0</v>
      </c>
      <c r="V41" s="16">
        <v>0</v>
      </c>
      <c r="W41" s="20">
        <f t="shared" si="1"/>
        <v>0</v>
      </c>
      <c r="X41" s="16">
        <v>0</v>
      </c>
      <c r="Y41" s="20">
        <f t="shared" si="2"/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f t="shared" si="0"/>
        <v>0.87760972903541501</v>
      </c>
      <c r="V42" s="16">
        <v>3630848.14</v>
      </c>
      <c r="W42" s="20">
        <f t="shared" si="1"/>
        <v>0.22208380573735398</v>
      </c>
      <c r="X42" s="16">
        <v>3630848.14</v>
      </c>
      <c r="Y42" s="20">
        <f t="shared" si="2"/>
        <v>0.22208380573735398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f t="shared" si="0"/>
        <v>0</v>
      </c>
      <c r="V43" s="16">
        <v>0</v>
      </c>
      <c r="W43" s="20">
        <f t="shared" si="1"/>
        <v>0</v>
      </c>
      <c r="X43" s="16">
        <v>0</v>
      </c>
      <c r="Y43" s="20">
        <f t="shared" si="2"/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3343941.08</v>
      </c>
      <c r="U44" s="20">
        <f t="shared" si="0"/>
        <v>0.91641136413962143</v>
      </c>
      <c r="V44" s="16">
        <v>3343941.08</v>
      </c>
      <c r="W44" s="20">
        <f t="shared" si="1"/>
        <v>0.91641136413962143</v>
      </c>
      <c r="X44" s="16">
        <v>3343941.08</v>
      </c>
      <c r="Y44" s="20">
        <f t="shared" si="2"/>
        <v>0.91641136413962143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480000</v>
      </c>
      <c r="U45" s="33">
        <f t="shared" si="0"/>
        <v>0.13036223319196275</v>
      </c>
      <c r="V45" s="16">
        <v>0</v>
      </c>
      <c r="W45" s="20">
        <f t="shared" si="1"/>
        <v>0</v>
      </c>
      <c r="X45" s="16">
        <v>0</v>
      </c>
      <c r="Y45" s="20">
        <f t="shared" si="2"/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3">SUM(L5:L45)</f>
        <v>2403460000</v>
      </c>
      <c r="M46" s="27">
        <f t="shared" si="3"/>
        <v>72100860</v>
      </c>
      <c r="N46" s="27">
        <f t="shared" si="3"/>
        <v>30077000</v>
      </c>
      <c r="O46" s="27">
        <f t="shared" si="3"/>
        <v>2445483860</v>
      </c>
      <c r="P46" s="27">
        <f t="shared" si="3"/>
        <v>0</v>
      </c>
      <c r="Q46" s="27">
        <f t="shared" si="3"/>
        <v>0</v>
      </c>
      <c r="R46" s="27">
        <f t="shared" si="3"/>
        <v>-320742.90999999602</v>
      </c>
      <c r="S46" s="27">
        <f t="shared" si="3"/>
        <v>2445163117.0900002</v>
      </c>
      <c r="T46" s="27">
        <f t="shared" si="3"/>
        <v>762163224.92999995</v>
      </c>
      <c r="U46" s="32">
        <f>T46/$S$46</f>
        <v>0.31170240529272086</v>
      </c>
      <c r="V46" s="27">
        <f>SUM(V5:V45)</f>
        <v>617761768.75000012</v>
      </c>
      <c r="W46" s="32">
        <f t="shared" si="1"/>
        <v>0.25264644490679267</v>
      </c>
      <c r="X46" s="27">
        <f>SUM(X5:X45)</f>
        <v>616885984.33000004</v>
      </c>
      <c r="Y46" s="32">
        <f t="shared" si="2"/>
        <v>0.25228827476514487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ABR/2024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"/>
  <sheetViews>
    <sheetView showGridLines="0" topLeftCell="A34" zoomScale="80" zoomScaleNormal="80" workbookViewId="0">
      <selection activeCell="G35" sqref="G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53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5" t="s">
        <v>15</v>
      </c>
      <c r="N3" s="35" t="s">
        <v>16</v>
      </c>
      <c r="O3" s="54"/>
      <c r="P3" s="54"/>
      <c r="Q3" s="4" t="s">
        <v>17</v>
      </c>
      <c r="R3" s="4" t="s">
        <v>18</v>
      </c>
      <c r="S3" s="5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2"/>
      <c r="E4" s="62"/>
      <c r="F4" s="37" t="s">
        <v>25</v>
      </c>
      <c r="G4" s="37" t="s">
        <v>26</v>
      </c>
      <c r="H4" s="62"/>
      <c r="I4" s="37" t="s">
        <v>23</v>
      </c>
      <c r="J4" s="37" t="s">
        <v>24</v>
      </c>
      <c r="K4" s="6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13539656.619999999</v>
      </c>
      <c r="U5" s="30">
        <v>0.3294965790014</v>
      </c>
      <c r="V5" s="25">
        <v>13466845</v>
      </c>
      <c r="W5" s="30">
        <v>0.32772465964074859</v>
      </c>
      <c r="X5" s="25">
        <v>10730492.9</v>
      </c>
      <c r="Y5" s="12">
        <v>0.26113370529102914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66023469.340000004</v>
      </c>
      <c r="U6" s="20">
        <v>0.36711609821310875</v>
      </c>
      <c r="V6" s="16">
        <v>66023469.340000004</v>
      </c>
      <c r="W6" s="20">
        <v>0.36711609821310875</v>
      </c>
      <c r="X6" s="16">
        <v>66023469.340000004</v>
      </c>
      <c r="Y6" s="20">
        <v>0.36711609821310875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1662989.73</v>
      </c>
      <c r="U7" s="20">
        <v>0.43762887631578945</v>
      </c>
      <c r="V7" s="16">
        <v>1662989.73</v>
      </c>
      <c r="W7" s="20">
        <v>0.43762887631578945</v>
      </c>
      <c r="X7" s="16">
        <v>1662989.73</v>
      </c>
      <c r="Y7" s="20">
        <v>0.43762887631578945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v>0.2979654202872199</v>
      </c>
      <c r="V8" s="16">
        <v>85213044.790000007</v>
      </c>
      <c r="W8" s="20">
        <v>0.2979654202872199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415042530.56999999</v>
      </c>
      <c r="U12" s="31">
        <v>0.3715794467421687</v>
      </c>
      <c r="V12" s="19">
        <v>412870207.91000003</v>
      </c>
      <c r="W12" s="31">
        <v>0.36963460882148691</v>
      </c>
      <c r="X12" s="19">
        <v>412870207.91000003</v>
      </c>
      <c r="Y12" s="31">
        <v>0.36963460882148691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92708732.349999994</v>
      </c>
      <c r="U13" s="20">
        <v>0.38959350593643005</v>
      </c>
      <c r="V13" s="16">
        <v>85856251.090000004</v>
      </c>
      <c r="W13" s="20">
        <v>0.36079705784814942</v>
      </c>
      <c r="X13" s="16">
        <v>85849101.090000004</v>
      </c>
      <c r="Y13" s="20">
        <v>0.36076701112550702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37059.47</v>
      </c>
      <c r="U14" s="20">
        <v>0.25558255172413796</v>
      </c>
      <c r="V14" s="16">
        <v>0</v>
      </c>
      <c r="W14" s="20">
        <v>0</v>
      </c>
      <c r="X14" s="16">
        <v>0</v>
      </c>
      <c r="Y14" s="20"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v>0.46678837000000001</v>
      </c>
      <c r="V15" s="16">
        <v>147775.53</v>
      </c>
      <c r="W15" s="20">
        <v>0.14777552999999999</v>
      </c>
      <c r="X15" s="16">
        <v>147775.53</v>
      </c>
      <c r="Y15" s="20">
        <v>0.14777552999999999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1801920.45</v>
      </c>
      <c r="U16" s="33">
        <v>0.39554555867459606</v>
      </c>
      <c r="V16" s="16">
        <v>1109633.49</v>
      </c>
      <c r="W16" s="20">
        <v>0.24357934265416201</v>
      </c>
      <c r="X16" s="16">
        <v>1109633.49</v>
      </c>
      <c r="Y16" s="20">
        <v>0.24357934265416201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1700000</v>
      </c>
      <c r="N17" s="16">
        <v>0</v>
      </c>
      <c r="O17" s="16">
        <v>9700000</v>
      </c>
      <c r="P17" s="16">
        <v>0</v>
      </c>
      <c r="Q17" s="16">
        <v>0</v>
      </c>
      <c r="R17" s="16">
        <v>0</v>
      </c>
      <c r="S17" s="17">
        <v>9700000</v>
      </c>
      <c r="T17" s="16">
        <v>4653685.87</v>
      </c>
      <c r="U17" s="20">
        <v>0.47976142989690723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v>4.4307160630970892E-2</v>
      </c>
      <c r="V18" s="16">
        <v>199426.53</v>
      </c>
      <c r="W18" s="20">
        <v>4.4307160630970892E-2</v>
      </c>
      <c r="X18" s="16">
        <v>199426.53</v>
      </c>
      <c r="Y18" s="20"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0</v>
      </c>
      <c r="N22" s="16">
        <v>3127000</v>
      </c>
      <c r="O22" s="16">
        <v>6873000</v>
      </c>
      <c r="P22" s="16">
        <v>0</v>
      </c>
      <c r="Q22" s="16">
        <v>0</v>
      </c>
      <c r="R22" s="16">
        <v>0</v>
      </c>
      <c r="S22" s="17">
        <v>6873000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v>0.53376358318418671</v>
      </c>
      <c r="V25" s="16">
        <v>509939.07</v>
      </c>
      <c r="W25" s="20">
        <v>0.20851465849191542</v>
      </c>
      <c r="X25" s="16">
        <v>509939.07</v>
      </c>
      <c r="Y25" s="20"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3865328.67</v>
      </c>
      <c r="U28" s="20">
        <v>0.96633216749999995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v>0.88314907999999992</v>
      </c>
      <c r="V30" s="16">
        <v>211428.05</v>
      </c>
      <c r="W30" s="33">
        <v>0.84571219999999991</v>
      </c>
      <c r="X30" s="16">
        <v>211428.05</v>
      </c>
      <c r="Y30" s="33">
        <v>0.84571219999999991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106447661.48</v>
      </c>
      <c r="U31" s="20">
        <v>0.73857285079772128</v>
      </c>
      <c r="V31" s="16">
        <v>31508743.02</v>
      </c>
      <c r="W31" s="20">
        <v>0.21861919589193216</v>
      </c>
      <c r="X31" s="16">
        <v>31491295.969999999</v>
      </c>
      <c r="Y31" s="20">
        <v>0.21849814187085409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v>0.12446358333333332</v>
      </c>
      <c r="V32" s="16">
        <v>0</v>
      </c>
      <c r="W32" s="33">
        <v>0</v>
      </c>
      <c r="X32" s="16">
        <v>0</v>
      </c>
      <c r="Y32" s="33"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2367825.27</v>
      </c>
      <c r="U34" s="20">
        <v>0.43660568425842916</v>
      </c>
      <c r="V34" s="16">
        <v>815046.02</v>
      </c>
      <c r="W34" s="20">
        <v>0.15028715580191834</v>
      </c>
      <c r="X34" s="16">
        <v>815046.02</v>
      </c>
      <c r="Y34" s="20">
        <v>0.15028715580191834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7375707.7999999998</v>
      </c>
      <c r="U35" s="20">
        <v>0.2168169105311728</v>
      </c>
      <c r="V35" s="16">
        <v>861783.14</v>
      </c>
      <c r="W35" s="20">
        <v>2.5333047760196407E-2</v>
      </c>
      <c r="X35" s="16">
        <v>861783.14</v>
      </c>
      <c r="Y35" s="31">
        <v>2.5333047760196407E-2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33185327.469999999</v>
      </c>
      <c r="U36" s="20">
        <v>0.63819734213286305</v>
      </c>
      <c r="V36" s="16">
        <v>7818387.8099999996</v>
      </c>
      <c r="W36" s="20">
        <v>0.15035784488240206</v>
      </c>
      <c r="X36" s="16">
        <v>7766542.1600000001</v>
      </c>
      <c r="Y36" s="20">
        <v>0.14936078508056458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1666146.95</v>
      </c>
      <c r="U38" s="20">
        <v>0.40247671650480044</v>
      </c>
      <c r="V38" s="16">
        <v>1142277.55</v>
      </c>
      <c r="W38" s="20">
        <v>0.27593011388410127</v>
      </c>
      <c r="X38" s="16">
        <v>1098225.31</v>
      </c>
      <c r="Y38" s="20">
        <v>0.26528879505572217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299230.90999999997</v>
      </c>
      <c r="U40" s="20">
        <v>0.30976284679089022</v>
      </c>
      <c r="V40" s="16">
        <v>131071.91</v>
      </c>
      <c r="W40" s="20">
        <v>0.13568520703933748</v>
      </c>
      <c r="X40" s="16">
        <v>126286.71</v>
      </c>
      <c r="Y40" s="20">
        <v>0.13073158385093167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v>0.87760972903541501</v>
      </c>
      <c r="V42" s="16">
        <v>4872198.12</v>
      </c>
      <c r="W42" s="20">
        <v>0.29801199584072419</v>
      </c>
      <c r="X42" s="16">
        <v>4872198.12</v>
      </c>
      <c r="Y42" s="20">
        <v>0.29801199584072419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3359729.76</v>
      </c>
      <c r="U44" s="20">
        <v>0.92073827224912785</v>
      </c>
      <c r="V44" s="16">
        <v>3359729.76</v>
      </c>
      <c r="W44" s="20">
        <v>0.92073827224912785</v>
      </c>
      <c r="X44" s="16">
        <v>3359729.76</v>
      </c>
      <c r="Y44" s="20">
        <v>0.92073827224912785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713097.3</v>
      </c>
      <c r="U45" s="33">
        <v>0.19366865939824796</v>
      </c>
      <c r="V45" s="16">
        <v>0</v>
      </c>
      <c r="W45" s="20">
        <v>0</v>
      </c>
      <c r="X45" s="16">
        <v>0</v>
      </c>
      <c r="Y45" s="20"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0">SUM(L5:L45)</f>
        <v>2403460000</v>
      </c>
      <c r="M46" s="27">
        <f t="shared" si="0"/>
        <v>112100860</v>
      </c>
      <c r="N46" s="27">
        <f t="shared" si="0"/>
        <v>70077000</v>
      </c>
      <c r="O46" s="27">
        <f t="shared" si="0"/>
        <v>2445483860</v>
      </c>
      <c r="P46" s="27">
        <f t="shared" si="0"/>
        <v>0</v>
      </c>
      <c r="Q46" s="27">
        <f t="shared" si="0"/>
        <v>0</v>
      </c>
      <c r="R46" s="27">
        <f t="shared" si="0"/>
        <v>-320742.90999999602</v>
      </c>
      <c r="S46" s="27">
        <f t="shared" si="0"/>
        <v>2445163117.0900002</v>
      </c>
      <c r="T46" s="27">
        <f t="shared" si="0"/>
        <v>887048131.50999999</v>
      </c>
      <c r="U46" s="32">
        <v>0.3627766692987256</v>
      </c>
      <c r="V46" s="27">
        <v>748309894.29999983</v>
      </c>
      <c r="W46" s="32">
        <v>0.30603679937335504</v>
      </c>
      <c r="X46" s="27">
        <v>745448262.05999994</v>
      </c>
      <c r="Y46" s="32">
        <v>0.30486647571682718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MAI/2024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"/>
  <sheetViews>
    <sheetView showGridLines="0" topLeftCell="A16" zoomScale="80" zoomScaleNormal="80" workbookViewId="0">
      <selection activeCell="G23" sqref="G2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53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5" t="s">
        <v>15</v>
      </c>
      <c r="N3" s="35" t="s">
        <v>16</v>
      </c>
      <c r="O3" s="54"/>
      <c r="P3" s="54"/>
      <c r="Q3" s="4" t="s">
        <v>17</v>
      </c>
      <c r="R3" s="4" t="s">
        <v>18</v>
      </c>
      <c r="S3" s="5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2"/>
      <c r="E4" s="62"/>
      <c r="F4" s="37" t="s">
        <v>25</v>
      </c>
      <c r="G4" s="37" t="s">
        <v>26</v>
      </c>
      <c r="H4" s="62"/>
      <c r="I4" s="37" t="s">
        <v>23</v>
      </c>
      <c r="J4" s="37" t="s">
        <v>24</v>
      </c>
      <c r="K4" s="6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16337142.84</v>
      </c>
      <c r="U5" s="30">
        <v>0.39757527295675366</v>
      </c>
      <c r="V5" s="25">
        <v>13466845</v>
      </c>
      <c r="W5" s="30">
        <v>0.32772465964074859</v>
      </c>
      <c r="X5" s="25">
        <v>13466845</v>
      </c>
      <c r="Y5" s="12">
        <v>0.32772465964074859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83017782.219999999</v>
      </c>
      <c r="U6" s="20">
        <v>0.46161106945114061</v>
      </c>
      <c r="V6" s="16">
        <v>83017782.219999999</v>
      </c>
      <c r="W6" s="20">
        <v>0.46161106945114061</v>
      </c>
      <c r="X6" s="16">
        <v>83017782.219999999</v>
      </c>
      <c r="Y6" s="20">
        <v>0.46161106945114061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2029842.41</v>
      </c>
      <c r="U7" s="20">
        <v>0.53416905526315783</v>
      </c>
      <c r="V7" s="16">
        <v>2029842.41</v>
      </c>
      <c r="W7" s="20">
        <v>0.53416905526315783</v>
      </c>
      <c r="X7" s="16">
        <v>2029842.41</v>
      </c>
      <c r="Y7" s="20">
        <v>0.53416905526315783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548089852.94000006</v>
      </c>
      <c r="U12" s="31">
        <v>0.49069410800080215</v>
      </c>
      <c r="V12" s="19">
        <v>546263855.29999995</v>
      </c>
      <c r="W12" s="31">
        <v>0.48905932808585728</v>
      </c>
      <c r="X12" s="19">
        <v>546213803.33000004</v>
      </c>
      <c r="Y12" s="31">
        <v>0.48901451753765784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109638539.01000001</v>
      </c>
      <c r="U13" s="20">
        <v>0.46017994801348872</v>
      </c>
      <c r="V13" s="16">
        <v>103103529.94</v>
      </c>
      <c r="W13" s="20">
        <v>0.43275090562333074</v>
      </c>
      <c r="X13" s="16">
        <v>92644441.209999993</v>
      </c>
      <c r="Y13" s="20">
        <v>0.3888515345490694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0</v>
      </c>
      <c r="W14" s="20">
        <v>0</v>
      </c>
      <c r="X14" s="16">
        <v>0</v>
      </c>
      <c r="Y14" s="20"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506911.35</v>
      </c>
      <c r="U15" s="20">
        <v>0.50691134999999998</v>
      </c>
      <c r="V15" s="16">
        <v>177680.25</v>
      </c>
      <c r="W15" s="20">
        <v>0.17768025000000001</v>
      </c>
      <c r="X15" s="16">
        <v>177680.25</v>
      </c>
      <c r="Y15" s="20">
        <v>0.17768025000000001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2127439.0099999998</v>
      </c>
      <c r="U16" s="33">
        <v>0.46700122181119563</v>
      </c>
      <c r="V16" s="16">
        <v>1397690.81</v>
      </c>
      <c r="W16" s="20">
        <v>0.30681176424619561</v>
      </c>
      <c r="X16" s="16">
        <v>1397690.81</v>
      </c>
      <c r="Y16" s="20">
        <v>0.30681176424619561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4524937.54</v>
      </c>
      <c r="U17" s="20">
        <v>0.5562532940791336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1853112.4000000001</v>
      </c>
      <c r="U18" s="20">
        <v>0.20140336919900012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107</v>
      </c>
      <c r="J19" s="21" t="s">
        <v>92</v>
      </c>
      <c r="K19" s="21">
        <v>4</v>
      </c>
      <c r="L19" s="16">
        <v>0</v>
      </c>
      <c r="M19" s="16">
        <v>7873000</v>
      </c>
      <c r="N19" s="16">
        <v>0</v>
      </c>
      <c r="O19" s="16">
        <v>7873000</v>
      </c>
      <c r="P19" s="16">
        <v>0</v>
      </c>
      <c r="Q19" s="16">
        <v>0</v>
      </c>
      <c r="R19" s="16">
        <v>0</v>
      </c>
      <c r="S19" s="17">
        <v>7873000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91</v>
      </c>
      <c r="J20" s="21" t="s">
        <v>92</v>
      </c>
      <c r="K20" s="21">
        <v>4</v>
      </c>
      <c r="L20" s="16">
        <v>720000</v>
      </c>
      <c r="M20" s="16">
        <v>0</v>
      </c>
      <c r="N20" s="16">
        <v>0</v>
      </c>
      <c r="O20" s="16">
        <v>720000</v>
      </c>
      <c r="P20" s="16">
        <v>0</v>
      </c>
      <c r="Q20" s="16">
        <v>0</v>
      </c>
      <c r="R20" s="16">
        <v>0</v>
      </c>
      <c r="S20" s="17">
        <v>720000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98</v>
      </c>
      <c r="F21" s="21" t="s">
        <v>57</v>
      </c>
      <c r="G21" s="21" t="s">
        <v>99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94</v>
      </c>
      <c r="F22" s="21" t="s">
        <v>57</v>
      </c>
      <c r="G22" s="21" t="s">
        <v>95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86</v>
      </c>
      <c r="F23" s="18" t="s">
        <v>57</v>
      </c>
      <c r="G23" s="18" t="s">
        <v>87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10000000</v>
      </c>
      <c r="M23" s="19">
        <v>0</v>
      </c>
      <c r="N23" s="19">
        <v>10000000</v>
      </c>
      <c r="O23" s="16">
        <v>0</v>
      </c>
      <c r="P23" s="19">
        <v>0</v>
      </c>
      <c r="Q23" s="19">
        <v>0</v>
      </c>
      <c r="R23" s="19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109</v>
      </c>
      <c r="F24" s="18" t="s">
        <v>57</v>
      </c>
      <c r="G24" s="18" t="s">
        <v>84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1000000</v>
      </c>
      <c r="M24" s="19">
        <v>0</v>
      </c>
      <c r="N24" s="19">
        <v>1000000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105</v>
      </c>
      <c r="F25" s="18" t="s">
        <v>57</v>
      </c>
      <c r="G25" s="18" t="s">
        <v>110</v>
      </c>
      <c r="H25" s="18">
        <v>10</v>
      </c>
      <c r="I25" s="18" t="s">
        <v>107</v>
      </c>
      <c r="J25" s="18" t="s">
        <v>108</v>
      </c>
      <c r="K25" s="18">
        <v>4</v>
      </c>
      <c r="L25" s="19">
        <v>3000000</v>
      </c>
      <c r="M25" s="19">
        <v>0</v>
      </c>
      <c r="N25" s="19">
        <v>1000000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70</v>
      </c>
      <c r="F26" s="18" t="s">
        <v>57</v>
      </c>
      <c r="G26" s="18" t="s">
        <v>71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2445579</v>
      </c>
      <c r="M26" s="19">
        <v>0</v>
      </c>
      <c r="N26" s="19">
        <v>0</v>
      </c>
      <c r="O26" s="16">
        <v>2445579</v>
      </c>
      <c r="P26" s="16">
        <v>0</v>
      </c>
      <c r="Q26" s="16">
        <v>0</v>
      </c>
      <c r="R26" s="16">
        <v>0</v>
      </c>
      <c r="S26" s="17">
        <v>2445579</v>
      </c>
      <c r="T26" s="16">
        <v>1662477.57</v>
      </c>
      <c r="U26" s="20">
        <v>0.67978894568525494</v>
      </c>
      <c r="V26" s="16">
        <v>509939.07</v>
      </c>
      <c r="W26" s="20">
        <v>0.20851465849191542</v>
      </c>
      <c r="X26" s="16">
        <v>509939.07</v>
      </c>
      <c r="Y26" s="20">
        <v>0.20851465849191542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111</v>
      </c>
      <c r="F27" s="18" t="s">
        <v>57</v>
      </c>
      <c r="G27" s="18" t="s">
        <v>112</v>
      </c>
      <c r="H27" s="18">
        <v>10</v>
      </c>
      <c r="I27" s="18" t="s">
        <v>91</v>
      </c>
      <c r="J27" s="18" t="s">
        <v>92</v>
      </c>
      <c r="K27" s="18">
        <v>4</v>
      </c>
      <c r="L27" s="19">
        <v>1500000</v>
      </c>
      <c r="M27" s="19">
        <v>0</v>
      </c>
      <c r="N27" s="19">
        <v>0</v>
      </c>
      <c r="O27" s="16">
        <v>1500000</v>
      </c>
      <c r="P27" s="16">
        <v>0</v>
      </c>
      <c r="Q27" s="16">
        <v>0</v>
      </c>
      <c r="R27" s="16">
        <v>0</v>
      </c>
      <c r="S27" s="17">
        <v>1500000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113</v>
      </c>
      <c r="F28" s="18" t="s">
        <v>57</v>
      </c>
      <c r="G28" s="18" t="s">
        <v>114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2000000</v>
      </c>
      <c r="M28" s="19">
        <v>0</v>
      </c>
      <c r="N28" s="19">
        <v>2000000</v>
      </c>
      <c r="O28" s="16">
        <v>0</v>
      </c>
      <c r="P28" s="16">
        <v>0</v>
      </c>
      <c r="Q28" s="16">
        <v>0</v>
      </c>
      <c r="R28" s="16">
        <v>0</v>
      </c>
      <c r="S28" s="17">
        <v>0</v>
      </c>
      <c r="T28" s="16">
        <v>0</v>
      </c>
      <c r="U28" s="20" t="s">
        <v>131</v>
      </c>
      <c r="V28" s="16">
        <v>0</v>
      </c>
      <c r="W28" s="20" t="s">
        <v>131</v>
      </c>
      <c r="X28" s="16">
        <v>0</v>
      </c>
      <c r="Y28" s="20" t="s">
        <v>131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115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4000000</v>
      </c>
      <c r="M29" s="19">
        <v>0</v>
      </c>
      <c r="N29" s="19">
        <v>134671</v>
      </c>
      <c r="O29" s="16">
        <v>3865329</v>
      </c>
      <c r="P29" s="16">
        <v>0</v>
      </c>
      <c r="Q29" s="16">
        <v>0</v>
      </c>
      <c r="R29" s="16">
        <v>0</v>
      </c>
      <c r="S29" s="17">
        <v>3865329</v>
      </c>
      <c r="T29" s="16">
        <v>3865328.67</v>
      </c>
      <c r="U29" s="20">
        <v>0.99999991462563731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28" t="s">
        <v>97</v>
      </c>
      <c r="D30" s="18" t="s">
        <v>58</v>
      </c>
      <c r="E30" s="18" t="s">
        <v>121</v>
      </c>
      <c r="F30" s="18" t="s">
        <v>57</v>
      </c>
      <c r="G30" s="18" t="s">
        <v>122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0</v>
      </c>
      <c r="M30" s="19">
        <v>3127000</v>
      </c>
      <c r="N30" s="19">
        <v>0</v>
      </c>
      <c r="O30" s="16">
        <v>3127000</v>
      </c>
      <c r="P30" s="16">
        <v>0</v>
      </c>
      <c r="Q30" s="16">
        <v>0</v>
      </c>
      <c r="R30" s="16">
        <v>0</v>
      </c>
      <c r="S30" s="17">
        <v>3127000</v>
      </c>
      <c r="T30" s="16">
        <v>0</v>
      </c>
      <c r="U30" s="20">
        <v>0</v>
      </c>
      <c r="V30" s="16">
        <v>0</v>
      </c>
      <c r="W30" s="33">
        <v>0</v>
      </c>
      <c r="X30" s="16">
        <v>0</v>
      </c>
      <c r="Y30" s="33">
        <v>0</v>
      </c>
    </row>
    <row r="31" spans="2:25" ht="51" x14ac:dyDescent="0.25">
      <c r="B31" s="18" t="s">
        <v>65</v>
      </c>
      <c r="C31" s="28" t="s">
        <v>97</v>
      </c>
      <c r="D31" s="18" t="s">
        <v>58</v>
      </c>
      <c r="E31" s="18" t="s">
        <v>69</v>
      </c>
      <c r="F31" s="18" t="s">
        <v>57</v>
      </c>
      <c r="G31" s="18" t="s">
        <v>123</v>
      </c>
      <c r="H31" s="18">
        <v>10</v>
      </c>
      <c r="I31" s="18" t="s">
        <v>91</v>
      </c>
      <c r="J31" s="18" t="s">
        <v>108</v>
      </c>
      <c r="K31" s="18">
        <v>4</v>
      </c>
      <c r="L31" s="19">
        <v>0</v>
      </c>
      <c r="M31" s="19">
        <v>250000</v>
      </c>
      <c r="N31" s="19">
        <v>0</v>
      </c>
      <c r="O31" s="16">
        <v>250000</v>
      </c>
      <c r="P31" s="16">
        <v>0</v>
      </c>
      <c r="Q31" s="16">
        <v>0</v>
      </c>
      <c r="R31" s="16">
        <v>0</v>
      </c>
      <c r="S31" s="17">
        <v>250000</v>
      </c>
      <c r="T31" s="16">
        <v>220787.27</v>
      </c>
      <c r="U31" s="20">
        <v>0.88314907999999992</v>
      </c>
      <c r="V31" s="16">
        <v>211428.05</v>
      </c>
      <c r="W31" s="20">
        <v>0.84571219999999991</v>
      </c>
      <c r="X31" s="16">
        <v>211428.05</v>
      </c>
      <c r="Y31" s="20">
        <v>0.84571219999999991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3</v>
      </c>
      <c r="L32" s="19">
        <v>144126150</v>
      </c>
      <c r="M32" s="19">
        <v>0</v>
      </c>
      <c r="N32" s="19">
        <v>0</v>
      </c>
      <c r="O32" s="16">
        <v>144126150</v>
      </c>
      <c r="P32" s="16">
        <v>0</v>
      </c>
      <c r="Q32" s="16">
        <v>0</v>
      </c>
      <c r="R32" s="16">
        <v>0</v>
      </c>
      <c r="S32" s="17">
        <v>144126150</v>
      </c>
      <c r="T32" s="16">
        <v>122387530.58</v>
      </c>
      <c r="U32" s="20">
        <v>0.84916949894241955</v>
      </c>
      <c r="V32" s="16">
        <v>44351272.200000003</v>
      </c>
      <c r="W32" s="33">
        <v>0.30772536559118524</v>
      </c>
      <c r="X32" s="16">
        <v>42651610.43</v>
      </c>
      <c r="Y32" s="33">
        <v>0.29593248990554455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4</v>
      </c>
      <c r="L33" s="19">
        <v>120000</v>
      </c>
      <c r="M33" s="19">
        <v>0</v>
      </c>
      <c r="N33" s="19">
        <v>0</v>
      </c>
      <c r="O33" s="16">
        <v>120000</v>
      </c>
      <c r="P33" s="16">
        <v>0</v>
      </c>
      <c r="Q33" s="16">
        <v>0</v>
      </c>
      <c r="R33" s="16">
        <v>0</v>
      </c>
      <c r="S33" s="17">
        <v>120000</v>
      </c>
      <c r="T33" s="16">
        <v>14935.63</v>
      </c>
      <c r="U33" s="20">
        <v>0.12446358333333332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3</v>
      </c>
      <c r="L34" s="19">
        <v>1675603</v>
      </c>
      <c r="M34" s="19">
        <v>0</v>
      </c>
      <c r="N34" s="19">
        <v>0</v>
      </c>
      <c r="O34" s="16">
        <v>1675603</v>
      </c>
      <c r="P34" s="16">
        <v>0</v>
      </c>
      <c r="Q34" s="16">
        <v>0</v>
      </c>
      <c r="R34" s="16">
        <v>0</v>
      </c>
      <c r="S34" s="17">
        <v>1675603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5423258</v>
      </c>
      <c r="M35" s="19">
        <v>0</v>
      </c>
      <c r="N35" s="19">
        <v>0</v>
      </c>
      <c r="O35" s="16">
        <v>5423258</v>
      </c>
      <c r="P35" s="16">
        <v>0</v>
      </c>
      <c r="Q35" s="16">
        <v>0</v>
      </c>
      <c r="R35" s="16">
        <v>0</v>
      </c>
      <c r="S35" s="17">
        <v>5423258</v>
      </c>
      <c r="T35" s="16">
        <v>2747457.73</v>
      </c>
      <c r="U35" s="20">
        <v>0.50660649557885684</v>
      </c>
      <c r="V35" s="16">
        <v>2328372.27</v>
      </c>
      <c r="W35" s="20">
        <v>0.42933090588719919</v>
      </c>
      <c r="X35" s="16">
        <v>2328372.27</v>
      </c>
      <c r="Y35" s="31">
        <v>0.42933090588719919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107</v>
      </c>
      <c r="J36" s="18" t="s">
        <v>108</v>
      </c>
      <c r="K36" s="18">
        <v>4</v>
      </c>
      <c r="L36" s="19">
        <v>34018139</v>
      </c>
      <c r="M36" s="19">
        <v>0</v>
      </c>
      <c r="N36" s="19">
        <v>0</v>
      </c>
      <c r="O36" s="16">
        <v>34018139</v>
      </c>
      <c r="P36" s="16">
        <v>0</v>
      </c>
      <c r="Q36" s="16">
        <v>0</v>
      </c>
      <c r="R36" s="16">
        <v>0</v>
      </c>
      <c r="S36" s="17">
        <v>34018139</v>
      </c>
      <c r="T36" s="16">
        <v>12280455.300000001</v>
      </c>
      <c r="U36" s="20">
        <v>0.36099726972130958</v>
      </c>
      <c r="V36" s="16">
        <v>1225834.76</v>
      </c>
      <c r="W36" s="20">
        <v>3.6034738996157313E-2</v>
      </c>
      <c r="X36" s="16">
        <v>1225834.76</v>
      </c>
      <c r="Y36" s="20">
        <v>3.6034738996157313E-2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3</v>
      </c>
      <c r="L37" s="19">
        <v>51998536</v>
      </c>
      <c r="M37" s="19">
        <v>0</v>
      </c>
      <c r="N37" s="19">
        <v>0</v>
      </c>
      <c r="O37" s="16">
        <v>51998536</v>
      </c>
      <c r="P37" s="16"/>
      <c r="Q37" s="16"/>
      <c r="R37" s="16"/>
      <c r="S37" s="17">
        <v>51998536</v>
      </c>
      <c r="T37" s="16">
        <v>34317428.640000001</v>
      </c>
      <c r="U37" s="20">
        <v>0.65996913143862357</v>
      </c>
      <c r="V37" s="16">
        <v>8979672.8800000008</v>
      </c>
      <c r="W37" s="20">
        <v>0.17269087883551185</v>
      </c>
      <c r="X37" s="16">
        <v>8947410.6199999992</v>
      </c>
      <c r="Y37" s="20">
        <v>0.17207043329066032</v>
      </c>
    </row>
    <row r="38" spans="2:25" ht="63.75" x14ac:dyDescent="0.25">
      <c r="B38" s="18" t="s">
        <v>65</v>
      </c>
      <c r="C38" s="28" t="s">
        <v>97</v>
      </c>
      <c r="D38" s="18" t="s">
        <v>117</v>
      </c>
      <c r="E38" s="18" t="s">
        <v>118</v>
      </c>
      <c r="F38" s="18" t="s">
        <v>57</v>
      </c>
      <c r="G38" s="18" t="s">
        <v>129</v>
      </c>
      <c r="H38" s="18">
        <v>10</v>
      </c>
      <c r="I38" s="18" t="s">
        <v>91</v>
      </c>
      <c r="J38" s="18" t="s">
        <v>92</v>
      </c>
      <c r="K38" s="18">
        <v>4</v>
      </c>
      <c r="L38" s="19">
        <v>3850000</v>
      </c>
      <c r="M38" s="19">
        <v>0</v>
      </c>
      <c r="N38" s="19">
        <v>0</v>
      </c>
      <c r="O38" s="16">
        <v>3850000</v>
      </c>
      <c r="P38" s="16">
        <v>0</v>
      </c>
      <c r="Q38" s="16">
        <v>0</v>
      </c>
      <c r="R38" s="16">
        <v>0</v>
      </c>
      <c r="S38" s="17">
        <v>3850000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63.75" x14ac:dyDescent="0.25">
      <c r="B39" s="18" t="s">
        <v>65</v>
      </c>
      <c r="C39" s="28" t="s">
        <v>97</v>
      </c>
      <c r="D39" s="18" t="s">
        <v>72</v>
      </c>
      <c r="E39" s="18" t="s">
        <v>73</v>
      </c>
      <c r="F39" s="18" t="s">
        <v>57</v>
      </c>
      <c r="G39" s="18" t="s">
        <v>127</v>
      </c>
      <c r="H39" s="18">
        <v>10</v>
      </c>
      <c r="I39" s="18" t="s">
        <v>91</v>
      </c>
      <c r="J39" s="18" t="s">
        <v>92</v>
      </c>
      <c r="K39" s="18">
        <v>3</v>
      </c>
      <c r="L39" s="19">
        <v>4139735</v>
      </c>
      <c r="M39" s="19">
        <v>0</v>
      </c>
      <c r="N39" s="19">
        <v>0</v>
      </c>
      <c r="O39" s="16">
        <v>4139735</v>
      </c>
      <c r="P39" s="16">
        <v>0</v>
      </c>
      <c r="Q39" s="16">
        <v>0</v>
      </c>
      <c r="R39" s="16">
        <v>0</v>
      </c>
      <c r="S39" s="17">
        <v>4139735</v>
      </c>
      <c r="T39" s="16">
        <v>2023107.7</v>
      </c>
      <c r="U39" s="20">
        <v>0.48870463930662228</v>
      </c>
      <c r="V39" s="16">
        <v>1424203.9</v>
      </c>
      <c r="W39" s="20">
        <v>0.34403262527673872</v>
      </c>
      <c r="X39" s="16">
        <v>1367695.7</v>
      </c>
      <c r="Y39" s="20">
        <v>0.33038242786072053</v>
      </c>
    </row>
    <row r="40" spans="2:25" ht="38.25" x14ac:dyDescent="0.25">
      <c r="B40" s="18" t="s">
        <v>65</v>
      </c>
      <c r="C40" s="28" t="s">
        <v>97</v>
      </c>
      <c r="D40" s="18" t="s">
        <v>58</v>
      </c>
      <c r="E40" s="18" t="s">
        <v>119</v>
      </c>
      <c r="F40" s="18" t="s">
        <v>57</v>
      </c>
      <c r="G40" s="18" t="s">
        <v>120</v>
      </c>
      <c r="H40" s="18">
        <v>10</v>
      </c>
      <c r="I40" s="18" t="s">
        <v>91</v>
      </c>
      <c r="J40" s="18" t="s">
        <v>92</v>
      </c>
      <c r="K40" s="18">
        <v>4</v>
      </c>
      <c r="L40" s="19">
        <v>1000000</v>
      </c>
      <c r="M40" s="19">
        <v>0</v>
      </c>
      <c r="N40" s="19">
        <v>0</v>
      </c>
      <c r="O40" s="16">
        <v>1000000</v>
      </c>
      <c r="P40" s="16">
        <v>0</v>
      </c>
      <c r="Q40" s="16">
        <v>0</v>
      </c>
      <c r="R40" s="16">
        <v>0</v>
      </c>
      <c r="S40" s="17">
        <v>1000000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63.75" x14ac:dyDescent="0.25">
      <c r="B41" s="18" t="s">
        <v>74</v>
      </c>
      <c r="C41" s="28" t="s">
        <v>102</v>
      </c>
      <c r="D41" s="18" t="s">
        <v>72</v>
      </c>
      <c r="E41" s="18" t="s">
        <v>75</v>
      </c>
      <c r="F41" s="18" t="s">
        <v>57</v>
      </c>
      <c r="G41" s="18" t="s">
        <v>76</v>
      </c>
      <c r="H41" s="18">
        <v>10</v>
      </c>
      <c r="I41" s="18" t="s">
        <v>96</v>
      </c>
      <c r="J41" s="18" t="s">
        <v>88</v>
      </c>
      <c r="K41" s="18">
        <v>3</v>
      </c>
      <c r="L41" s="19">
        <v>966000</v>
      </c>
      <c r="M41" s="19">
        <v>0</v>
      </c>
      <c r="N41" s="19">
        <v>0</v>
      </c>
      <c r="O41" s="16">
        <v>966000</v>
      </c>
      <c r="P41" s="19">
        <v>0</v>
      </c>
      <c r="Q41" s="19">
        <v>0</v>
      </c>
      <c r="R41" s="19">
        <v>0</v>
      </c>
      <c r="S41" s="17">
        <v>966000</v>
      </c>
      <c r="T41" s="16">
        <v>353149.03</v>
      </c>
      <c r="U41" s="20">
        <v>0.36557870600414083</v>
      </c>
      <c r="V41" s="16">
        <v>221514.43</v>
      </c>
      <c r="W41" s="20">
        <v>0.22931100414078676</v>
      </c>
      <c r="X41" s="16">
        <v>204758.23</v>
      </c>
      <c r="Y41" s="20">
        <v>0.21196504140786751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107</v>
      </c>
      <c r="J42" s="18" t="s">
        <v>108</v>
      </c>
      <c r="K42" s="18">
        <v>3</v>
      </c>
      <c r="L42" s="19">
        <v>681000</v>
      </c>
      <c r="M42" s="19">
        <v>0</v>
      </c>
      <c r="N42" s="19">
        <v>0</v>
      </c>
      <c r="O42" s="16">
        <v>681000</v>
      </c>
      <c r="P42" s="19">
        <v>0</v>
      </c>
      <c r="Q42" s="19">
        <v>0</v>
      </c>
      <c r="R42" s="19">
        <v>0</v>
      </c>
      <c r="S42" s="17">
        <v>681000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38.25" x14ac:dyDescent="0.25">
      <c r="B43" s="18" t="s">
        <v>77</v>
      </c>
      <c r="C43" s="28" t="s">
        <v>103</v>
      </c>
      <c r="D43" s="18" t="s">
        <v>58</v>
      </c>
      <c r="E43" s="18" t="s">
        <v>78</v>
      </c>
      <c r="F43" s="18" t="s">
        <v>57</v>
      </c>
      <c r="G43" s="18" t="s">
        <v>79</v>
      </c>
      <c r="H43" s="18">
        <v>10</v>
      </c>
      <c r="I43" s="18" t="s">
        <v>91</v>
      </c>
      <c r="J43" s="18" t="s">
        <v>92</v>
      </c>
      <c r="K43" s="18">
        <v>3</v>
      </c>
      <c r="L43" s="19">
        <v>16349000</v>
      </c>
      <c r="M43" s="19">
        <v>0</v>
      </c>
      <c r="N43" s="19">
        <v>0</v>
      </c>
      <c r="O43" s="16">
        <v>16349000</v>
      </c>
      <c r="P43" s="19">
        <v>0</v>
      </c>
      <c r="Q43" s="19">
        <v>0</v>
      </c>
      <c r="R43" s="19">
        <v>0</v>
      </c>
      <c r="S43" s="17">
        <v>16349000</v>
      </c>
      <c r="T43" s="16">
        <v>14348041.460000001</v>
      </c>
      <c r="U43" s="20">
        <v>0.87760972903541501</v>
      </c>
      <c r="V43" s="16">
        <v>6664150.1500000004</v>
      </c>
      <c r="W43" s="20">
        <v>0.40761821212306565</v>
      </c>
      <c r="X43" s="16">
        <v>6664150.1500000004</v>
      </c>
      <c r="Y43" s="20">
        <v>0.40761821212306565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107</v>
      </c>
      <c r="J44" s="18" t="s">
        <v>108</v>
      </c>
      <c r="K44" s="18" t="s">
        <v>85</v>
      </c>
      <c r="L44" s="19">
        <v>1293000</v>
      </c>
      <c r="M44" s="19">
        <v>0</v>
      </c>
      <c r="N44" s="19">
        <v>0</v>
      </c>
      <c r="O44" s="16">
        <v>1293000</v>
      </c>
      <c r="P44" s="19">
        <v>0</v>
      </c>
      <c r="Q44" s="19">
        <v>0</v>
      </c>
      <c r="R44" s="19">
        <v>0</v>
      </c>
      <c r="S44" s="17">
        <v>1293000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38.25" x14ac:dyDescent="0.25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>
        <v>3</v>
      </c>
      <c r="L45" s="19">
        <v>3648952</v>
      </c>
      <c r="M45" s="19">
        <v>0</v>
      </c>
      <c r="N45" s="19">
        <v>0</v>
      </c>
      <c r="O45" s="16">
        <v>3648952</v>
      </c>
      <c r="P45" s="19">
        <v>0</v>
      </c>
      <c r="Q45" s="19">
        <v>0</v>
      </c>
      <c r="R45" s="19">
        <v>0</v>
      </c>
      <c r="S45" s="17">
        <v>3648952</v>
      </c>
      <c r="T45" s="16">
        <v>3372959.38</v>
      </c>
      <c r="U45" s="20">
        <v>0.92436386666637427</v>
      </c>
      <c r="V45" s="16">
        <v>3372959.38</v>
      </c>
      <c r="W45" s="20">
        <v>0.92436386666637427</v>
      </c>
      <c r="X45" s="16">
        <v>3372959.38</v>
      </c>
      <c r="Y45" s="20">
        <v>0.92436386666637427</v>
      </c>
    </row>
    <row r="46" spans="2:25" ht="39" thickBot="1" x14ac:dyDescent="0.3">
      <c r="B46" s="18" t="s">
        <v>80</v>
      </c>
      <c r="C46" s="28" t="s">
        <v>104</v>
      </c>
      <c r="D46" s="18" t="s">
        <v>81</v>
      </c>
      <c r="E46" s="18" t="s">
        <v>82</v>
      </c>
      <c r="F46" s="18" t="s">
        <v>57</v>
      </c>
      <c r="G46" s="18" t="s">
        <v>83</v>
      </c>
      <c r="H46" s="18">
        <v>10</v>
      </c>
      <c r="I46" s="18" t="s">
        <v>91</v>
      </c>
      <c r="J46" s="18" t="s">
        <v>92</v>
      </c>
      <c r="K46" s="18" t="s">
        <v>85</v>
      </c>
      <c r="L46" s="19">
        <v>3682048</v>
      </c>
      <c r="M46" s="19">
        <v>0</v>
      </c>
      <c r="N46" s="19">
        <v>0</v>
      </c>
      <c r="O46" s="16">
        <v>3682048</v>
      </c>
      <c r="P46" s="19">
        <v>0</v>
      </c>
      <c r="Q46" s="19">
        <v>0</v>
      </c>
      <c r="R46" s="19">
        <v>0</v>
      </c>
      <c r="S46" s="17">
        <v>3682048</v>
      </c>
      <c r="T46" s="16">
        <v>811397.3</v>
      </c>
      <c r="U46" s="33">
        <v>0.22036575840401865</v>
      </c>
      <c r="V46" s="16">
        <v>0</v>
      </c>
      <c r="W46" s="20">
        <v>0</v>
      </c>
      <c r="X46" s="16">
        <v>0</v>
      </c>
      <c r="Y46" s="20">
        <v>0</v>
      </c>
    </row>
    <row r="47" spans="2:25" ht="13.5" thickTop="1" x14ac:dyDescent="0.25">
      <c r="B47" s="14" t="s">
        <v>41</v>
      </c>
      <c r="C47" s="15"/>
      <c r="D47" s="14"/>
      <c r="E47" s="26"/>
      <c r="F47" s="14"/>
      <c r="G47" s="14"/>
      <c r="H47" s="14"/>
      <c r="I47" s="14"/>
      <c r="J47" s="14"/>
      <c r="K47" s="14"/>
      <c r="L47" s="27">
        <f t="shared" ref="L47:X47" si="0">SUM(L5:L46)</f>
        <v>2403460000</v>
      </c>
      <c r="M47" s="27">
        <f t="shared" si="0"/>
        <v>123108531</v>
      </c>
      <c r="N47" s="27">
        <f t="shared" si="0"/>
        <v>81084671</v>
      </c>
      <c r="O47" s="27">
        <f t="shared" si="0"/>
        <v>2445483860</v>
      </c>
      <c r="P47" s="27">
        <f t="shared" si="0"/>
        <v>0</v>
      </c>
      <c r="Q47" s="27">
        <f t="shared" si="0"/>
        <v>0</v>
      </c>
      <c r="R47" s="27">
        <f t="shared" si="0"/>
        <v>-32019.88</v>
      </c>
      <c r="S47" s="27">
        <f t="shared" si="0"/>
        <v>2445451840.1199999</v>
      </c>
      <c r="T47" s="27">
        <f t="shared" si="0"/>
        <v>1131383587.1500003</v>
      </c>
      <c r="U47" s="32">
        <v>0.46264807533256619</v>
      </c>
      <c r="V47" s="27">
        <f t="shared" si="0"/>
        <v>983693118.77999973</v>
      </c>
      <c r="W47" s="32">
        <v>0.40225413669636173</v>
      </c>
      <c r="X47" s="27">
        <f t="shared" si="0"/>
        <v>922374361.64999998</v>
      </c>
      <c r="Y47" s="32">
        <v>0.37717952425705448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JUN/2024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showGridLines="0" topLeftCell="A41" zoomScale="80" zoomScaleNormal="80" workbookViewId="0">
      <selection activeCell="E41" sqref="E41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53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5" t="s">
        <v>15</v>
      </c>
      <c r="N3" s="35" t="s">
        <v>16</v>
      </c>
      <c r="O3" s="54"/>
      <c r="P3" s="54"/>
      <c r="Q3" s="4" t="s">
        <v>17</v>
      </c>
      <c r="R3" s="4" t="s">
        <v>18</v>
      </c>
      <c r="S3" s="54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2"/>
      <c r="E4" s="62"/>
      <c r="F4" s="37" t="s">
        <v>25</v>
      </c>
      <c r="G4" s="37" t="s">
        <v>26</v>
      </c>
      <c r="H4" s="62"/>
      <c r="I4" s="37" t="s">
        <v>23</v>
      </c>
      <c r="J4" s="37" t="s">
        <v>24</v>
      </c>
      <c r="K4" s="62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19153029.059999999</v>
      </c>
      <c r="U5" s="30">
        <v>0.46610174319061864</v>
      </c>
      <c r="V5" s="25">
        <v>19080150.18</v>
      </c>
      <c r="W5" s="30">
        <v>0.46432818701298395</v>
      </c>
      <c r="X5" s="25">
        <v>16264263.960000001</v>
      </c>
      <c r="Y5" s="12">
        <v>0.39580171677911896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97235837.459999993</v>
      </c>
      <c r="U6" s="20">
        <v>0.5406689713770082</v>
      </c>
      <c r="V6" s="16">
        <v>97235837.459999993</v>
      </c>
      <c r="W6" s="20">
        <v>0.5406689713770082</v>
      </c>
      <c r="X6" s="16">
        <v>97235837.459999993</v>
      </c>
      <c r="Y6" s="20">
        <v>0.5406689713770082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2393514.5299999998</v>
      </c>
      <c r="U7" s="20">
        <v>0.629872244736842</v>
      </c>
      <c r="V7" s="16">
        <v>2393514.5299999998</v>
      </c>
      <c r="W7" s="20">
        <v>0.629872244736842</v>
      </c>
      <c r="X7" s="16">
        <v>2393514.5299999998</v>
      </c>
      <c r="Y7" s="20">
        <v>0.629872244736842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41477962</v>
      </c>
      <c r="U9" s="20">
        <v>0.98700980823751083</v>
      </c>
      <c r="V9" s="16">
        <v>41477962</v>
      </c>
      <c r="W9" s="20">
        <v>0.98700980823751083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629827059.88</v>
      </c>
      <c r="U12" s="31">
        <v>0.56387182810409864</v>
      </c>
      <c r="V12" s="19">
        <v>628050145.95000005</v>
      </c>
      <c r="W12" s="31">
        <v>0.56228099187314406</v>
      </c>
      <c r="X12" s="19">
        <v>628050145.95000005</v>
      </c>
      <c r="Y12" s="31">
        <v>0.56228099187314406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126147853.59999999</v>
      </c>
      <c r="U13" s="20">
        <v>0.52947360696193191</v>
      </c>
      <c r="V13" s="16">
        <v>120247275.31999999</v>
      </c>
      <c r="W13" s="20">
        <v>0.50470742683349856</v>
      </c>
      <c r="X13" s="16">
        <v>120236122.89</v>
      </c>
      <c r="Y13" s="20">
        <v>0.50466061733837064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15201</v>
      </c>
      <c r="W14" s="20">
        <v>0.10483448275862069</v>
      </c>
      <c r="X14" s="16">
        <v>15201</v>
      </c>
      <c r="Y14" s="20">
        <v>0.10483448275862069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507419.61</v>
      </c>
      <c r="U15" s="20">
        <v>0.50741961000000002</v>
      </c>
      <c r="V15" s="16">
        <v>246318.98</v>
      </c>
      <c r="W15" s="20">
        <v>0.24631898000000002</v>
      </c>
      <c r="X15" s="16">
        <v>240690.13</v>
      </c>
      <c r="Y15" s="20">
        <v>0.24069013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2456060.19</v>
      </c>
      <c r="U16" s="33">
        <v>0.53913795139623644</v>
      </c>
      <c r="V16" s="16">
        <v>1714977.7</v>
      </c>
      <c r="W16" s="20">
        <v>0.37646046608826367</v>
      </c>
      <c r="X16" s="16">
        <v>1714977.7</v>
      </c>
      <c r="Y16" s="20">
        <v>0.37646046608826367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7037995.7200000007</v>
      </c>
      <c r="U17" s="20">
        <v>0.86518504804926966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3452105.93</v>
      </c>
      <c r="U18" s="20">
        <v>0.37518812411694386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66</v>
      </c>
      <c r="F19" s="21" t="s">
        <v>57</v>
      </c>
      <c r="G19" s="21" t="s">
        <v>67</v>
      </c>
      <c r="H19" s="21">
        <v>10</v>
      </c>
      <c r="I19" s="21" t="s">
        <v>132</v>
      </c>
      <c r="J19" s="21" t="s">
        <v>92</v>
      </c>
      <c r="K19" s="21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107</v>
      </c>
      <c r="J20" s="21" t="s">
        <v>92</v>
      </c>
      <c r="K20" s="21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68</v>
      </c>
      <c r="F21" s="21" t="s">
        <v>57</v>
      </c>
      <c r="G21" s="21" t="s">
        <v>93</v>
      </c>
      <c r="H21" s="21">
        <v>10</v>
      </c>
      <c r="I21" s="21" t="s">
        <v>91</v>
      </c>
      <c r="J21" s="21" t="s">
        <v>92</v>
      </c>
      <c r="K21" s="21">
        <v>4</v>
      </c>
      <c r="L21" s="16">
        <v>720000</v>
      </c>
      <c r="M21" s="16">
        <v>0</v>
      </c>
      <c r="N21" s="16">
        <v>0</v>
      </c>
      <c r="O21" s="16">
        <v>720000</v>
      </c>
      <c r="P21" s="16">
        <v>0</v>
      </c>
      <c r="Q21" s="16">
        <v>0</v>
      </c>
      <c r="R21" s="16">
        <v>0</v>
      </c>
      <c r="S21" s="17">
        <v>720000</v>
      </c>
      <c r="T21" s="16">
        <v>53319.58</v>
      </c>
      <c r="U21" s="20">
        <v>7.4054972222222223E-2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98</v>
      </c>
      <c r="F22" s="21" t="s">
        <v>57</v>
      </c>
      <c r="G22" s="21" t="s">
        <v>99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94</v>
      </c>
      <c r="F23" s="18" t="s">
        <v>57</v>
      </c>
      <c r="G23" s="18" t="s">
        <v>95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86</v>
      </c>
      <c r="F24" s="18" t="s">
        <v>57</v>
      </c>
      <c r="G24" s="18" t="s">
        <v>87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10000000</v>
      </c>
      <c r="M24" s="19">
        <v>0</v>
      </c>
      <c r="N24" s="19">
        <v>10000000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109</v>
      </c>
      <c r="F25" s="18" t="s">
        <v>57</v>
      </c>
      <c r="G25" s="18" t="s">
        <v>84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1000000</v>
      </c>
      <c r="M25" s="19">
        <v>0</v>
      </c>
      <c r="N25" s="19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105</v>
      </c>
      <c r="F26" s="18" t="s">
        <v>57</v>
      </c>
      <c r="G26" s="18" t="s">
        <v>110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3000000</v>
      </c>
      <c r="M26" s="19">
        <v>0</v>
      </c>
      <c r="N26" s="19">
        <v>1000000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70</v>
      </c>
      <c r="F27" s="18" t="s">
        <v>57</v>
      </c>
      <c r="G27" s="18" t="s">
        <v>71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2445579</v>
      </c>
      <c r="M27" s="19">
        <v>0</v>
      </c>
      <c r="N27" s="19">
        <v>0</v>
      </c>
      <c r="O27" s="16">
        <v>2445579</v>
      </c>
      <c r="P27" s="16">
        <v>0</v>
      </c>
      <c r="Q27" s="16">
        <v>0</v>
      </c>
      <c r="R27" s="16">
        <v>0</v>
      </c>
      <c r="S27" s="17">
        <v>2445579</v>
      </c>
      <c r="T27" s="16">
        <v>1662478.57</v>
      </c>
      <c r="U27" s="20">
        <v>0.67978935458637813</v>
      </c>
      <c r="V27" s="16">
        <v>509939.07</v>
      </c>
      <c r="W27" s="20">
        <v>0.20851465849191542</v>
      </c>
      <c r="X27" s="16">
        <v>509939.07</v>
      </c>
      <c r="Y27" s="20">
        <v>0.20851465849191542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111</v>
      </c>
      <c r="F28" s="18" t="s">
        <v>57</v>
      </c>
      <c r="G28" s="18" t="s">
        <v>112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1500000</v>
      </c>
      <c r="M28" s="19">
        <v>0</v>
      </c>
      <c r="N28" s="19">
        <v>0</v>
      </c>
      <c r="O28" s="16">
        <v>1500000</v>
      </c>
      <c r="P28" s="16">
        <v>0</v>
      </c>
      <c r="Q28" s="16">
        <v>0</v>
      </c>
      <c r="R28" s="16">
        <v>0</v>
      </c>
      <c r="S28" s="17">
        <v>1500000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113</v>
      </c>
      <c r="F29" s="18" t="s">
        <v>57</v>
      </c>
      <c r="G29" s="18" t="s">
        <v>114</v>
      </c>
      <c r="H29" s="18">
        <v>10</v>
      </c>
      <c r="I29" s="18" t="s">
        <v>91</v>
      </c>
      <c r="J29" s="18" t="s">
        <v>92</v>
      </c>
      <c r="K29" s="18">
        <v>4</v>
      </c>
      <c r="L29" s="19">
        <v>2000000</v>
      </c>
      <c r="M29" s="19">
        <v>0</v>
      </c>
      <c r="N29" s="19">
        <v>2000000</v>
      </c>
      <c r="O29" s="16">
        <v>0</v>
      </c>
      <c r="P29" s="16">
        <v>0</v>
      </c>
      <c r="Q29" s="16">
        <v>0</v>
      </c>
      <c r="R29" s="16">
        <v>0</v>
      </c>
      <c r="S29" s="17">
        <v>0</v>
      </c>
      <c r="T29" s="16">
        <v>0</v>
      </c>
      <c r="U29" s="20" t="s">
        <v>131</v>
      </c>
      <c r="V29" s="16">
        <v>0</v>
      </c>
      <c r="W29" s="20" t="s">
        <v>131</v>
      </c>
      <c r="X29" s="16">
        <v>0</v>
      </c>
      <c r="Y29" s="20" t="s">
        <v>131</v>
      </c>
    </row>
    <row r="30" spans="2:25" ht="63.75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115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4000000</v>
      </c>
      <c r="M30" s="19">
        <v>0</v>
      </c>
      <c r="N30" s="19">
        <v>134671</v>
      </c>
      <c r="O30" s="16">
        <v>3865329</v>
      </c>
      <c r="P30" s="16">
        <v>0</v>
      </c>
      <c r="Q30" s="16">
        <v>0</v>
      </c>
      <c r="R30" s="16">
        <v>0</v>
      </c>
      <c r="S30" s="17">
        <v>3865329</v>
      </c>
      <c r="T30" s="16">
        <v>3865328.67</v>
      </c>
      <c r="U30" s="20">
        <v>0.99999991462563731</v>
      </c>
      <c r="V30" s="16">
        <v>0</v>
      </c>
      <c r="W30" s="33">
        <v>0</v>
      </c>
      <c r="X30" s="16">
        <v>0</v>
      </c>
      <c r="Y30" s="33">
        <v>0</v>
      </c>
    </row>
    <row r="31" spans="2:25" ht="63.75" x14ac:dyDescent="0.25">
      <c r="B31" s="18" t="s">
        <v>65</v>
      </c>
      <c r="C31" s="28" t="s">
        <v>97</v>
      </c>
      <c r="D31" s="18" t="s">
        <v>58</v>
      </c>
      <c r="E31" s="18" t="s">
        <v>121</v>
      </c>
      <c r="F31" s="18" t="s">
        <v>57</v>
      </c>
      <c r="G31" s="18" t="s">
        <v>122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0</v>
      </c>
      <c r="M31" s="19">
        <v>3127000</v>
      </c>
      <c r="N31" s="19">
        <v>0</v>
      </c>
      <c r="O31" s="16">
        <v>3127000</v>
      </c>
      <c r="P31" s="16">
        <v>0</v>
      </c>
      <c r="Q31" s="16">
        <v>0</v>
      </c>
      <c r="R31" s="16">
        <v>0</v>
      </c>
      <c r="S31" s="17">
        <v>3127000</v>
      </c>
      <c r="T31" s="16">
        <v>2236510.5299999998</v>
      </c>
      <c r="U31" s="20">
        <v>0.71522562519987198</v>
      </c>
      <c r="V31" s="16">
        <v>0</v>
      </c>
      <c r="W31" s="20">
        <v>0</v>
      </c>
      <c r="X31" s="16">
        <v>0</v>
      </c>
      <c r="Y31" s="20">
        <v>0</v>
      </c>
    </row>
    <row r="32" spans="2:25" ht="51" x14ac:dyDescent="0.25">
      <c r="B32" s="18" t="s">
        <v>65</v>
      </c>
      <c r="C32" s="28" t="s">
        <v>97</v>
      </c>
      <c r="D32" s="18" t="s">
        <v>58</v>
      </c>
      <c r="E32" s="18" t="s">
        <v>69</v>
      </c>
      <c r="F32" s="18" t="s">
        <v>57</v>
      </c>
      <c r="G32" s="18" t="s">
        <v>123</v>
      </c>
      <c r="H32" s="18">
        <v>10</v>
      </c>
      <c r="I32" s="18" t="s">
        <v>91</v>
      </c>
      <c r="J32" s="18" t="s">
        <v>108</v>
      </c>
      <c r="K32" s="18">
        <v>4</v>
      </c>
      <c r="L32" s="19">
        <v>0</v>
      </c>
      <c r="M32" s="19">
        <v>250000</v>
      </c>
      <c r="N32" s="19">
        <v>0</v>
      </c>
      <c r="O32" s="16">
        <v>250000</v>
      </c>
      <c r="P32" s="16">
        <v>0</v>
      </c>
      <c r="Q32" s="16">
        <v>0</v>
      </c>
      <c r="R32" s="16">
        <v>0</v>
      </c>
      <c r="S32" s="17">
        <v>250000</v>
      </c>
      <c r="T32" s="16">
        <v>220787.27</v>
      </c>
      <c r="U32" s="20">
        <v>0.88314907999999992</v>
      </c>
      <c r="V32" s="16">
        <v>211428.05</v>
      </c>
      <c r="W32" s="33">
        <v>0.84571219999999991</v>
      </c>
      <c r="X32" s="16">
        <v>211428.05</v>
      </c>
      <c r="Y32" s="33">
        <v>0.84571219999999991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3</v>
      </c>
      <c r="L33" s="19">
        <v>144126150</v>
      </c>
      <c r="M33" s="19">
        <v>0</v>
      </c>
      <c r="N33" s="19">
        <v>0</v>
      </c>
      <c r="O33" s="16">
        <v>144126150</v>
      </c>
      <c r="P33" s="16">
        <v>0</v>
      </c>
      <c r="Q33" s="16">
        <v>0</v>
      </c>
      <c r="R33" s="16">
        <v>0</v>
      </c>
      <c r="S33" s="17">
        <v>144126150</v>
      </c>
      <c r="T33" s="16">
        <v>124945110.09999999</v>
      </c>
      <c r="U33" s="20">
        <v>0.86691492210122867</v>
      </c>
      <c r="V33" s="16">
        <v>59118808.399999999</v>
      </c>
      <c r="W33" s="20">
        <v>0.4101879388299764</v>
      </c>
      <c r="X33" s="16">
        <v>58463328.630000003</v>
      </c>
      <c r="Y33" s="20">
        <v>0.40563998018402631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91</v>
      </c>
      <c r="J34" s="18" t="s">
        <v>92</v>
      </c>
      <c r="K34" s="13">
        <v>4</v>
      </c>
      <c r="L34" s="19">
        <v>120000</v>
      </c>
      <c r="M34" s="19">
        <v>0</v>
      </c>
      <c r="N34" s="19">
        <v>0</v>
      </c>
      <c r="O34" s="16">
        <v>120000</v>
      </c>
      <c r="P34" s="16">
        <v>0</v>
      </c>
      <c r="Q34" s="16">
        <v>0</v>
      </c>
      <c r="R34" s="16">
        <v>0</v>
      </c>
      <c r="S34" s="17">
        <v>120000</v>
      </c>
      <c r="T34" s="16">
        <v>14935.63</v>
      </c>
      <c r="U34" s="20">
        <v>0.12446358333333332</v>
      </c>
      <c r="V34" s="16">
        <v>0</v>
      </c>
      <c r="W34" s="20">
        <v>0</v>
      </c>
      <c r="X34" s="16">
        <v>0</v>
      </c>
      <c r="Y34" s="20">
        <v>0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132</v>
      </c>
      <c r="J35" s="18" t="s">
        <v>92</v>
      </c>
      <c r="K35" s="18">
        <v>3</v>
      </c>
      <c r="L35" s="19">
        <v>0</v>
      </c>
      <c r="M35" s="19">
        <v>81900000</v>
      </c>
      <c r="N35" s="19">
        <v>0</v>
      </c>
      <c r="O35" s="16">
        <v>81900000</v>
      </c>
      <c r="P35" s="16">
        <v>0</v>
      </c>
      <c r="Q35" s="16">
        <v>0</v>
      </c>
      <c r="R35" s="16">
        <v>0</v>
      </c>
      <c r="S35" s="17">
        <v>81900000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65</v>
      </c>
      <c r="C36" s="28" t="s">
        <v>97</v>
      </c>
      <c r="D36" s="18" t="s">
        <v>58</v>
      </c>
      <c r="E36" s="18" t="s">
        <v>116</v>
      </c>
      <c r="F36" s="18" t="s">
        <v>57</v>
      </c>
      <c r="G36" s="18" t="s">
        <v>128</v>
      </c>
      <c r="H36" s="18">
        <v>10</v>
      </c>
      <c r="I36" s="18" t="s">
        <v>132</v>
      </c>
      <c r="J36" s="18" t="s">
        <v>92</v>
      </c>
      <c r="K36" s="18">
        <v>4</v>
      </c>
      <c r="L36" s="19">
        <v>0</v>
      </c>
      <c r="M36" s="19">
        <v>1500000</v>
      </c>
      <c r="N36" s="19">
        <v>0</v>
      </c>
      <c r="O36" s="16">
        <v>1500000</v>
      </c>
      <c r="P36" s="16">
        <v>0</v>
      </c>
      <c r="Q36" s="16">
        <v>0</v>
      </c>
      <c r="R36" s="16">
        <v>0</v>
      </c>
      <c r="S36" s="17">
        <v>1500000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116</v>
      </c>
      <c r="F37" s="18" t="s">
        <v>57</v>
      </c>
      <c r="G37" s="18" t="s">
        <v>128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1675603</v>
      </c>
      <c r="M37" s="19">
        <v>0</v>
      </c>
      <c r="N37" s="19">
        <v>0</v>
      </c>
      <c r="O37" s="16">
        <v>1675603</v>
      </c>
      <c r="P37" s="16">
        <v>0</v>
      </c>
      <c r="Q37" s="16">
        <v>0</v>
      </c>
      <c r="R37" s="16">
        <v>0</v>
      </c>
      <c r="S37" s="17">
        <v>1675603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116</v>
      </c>
      <c r="F38" s="18" t="s">
        <v>57</v>
      </c>
      <c r="G38" s="18" t="s">
        <v>128</v>
      </c>
      <c r="H38" s="18">
        <v>10</v>
      </c>
      <c r="I38" s="18" t="s">
        <v>107</v>
      </c>
      <c r="J38" s="18" t="s">
        <v>108</v>
      </c>
      <c r="K38" s="18">
        <v>4</v>
      </c>
      <c r="L38" s="19">
        <v>5423258</v>
      </c>
      <c r="M38" s="19">
        <v>0</v>
      </c>
      <c r="N38" s="19">
        <v>0</v>
      </c>
      <c r="O38" s="16">
        <v>5423258</v>
      </c>
      <c r="P38" s="16">
        <v>0</v>
      </c>
      <c r="Q38" s="16">
        <v>0</v>
      </c>
      <c r="R38" s="16">
        <v>0</v>
      </c>
      <c r="S38" s="17">
        <v>5423258</v>
      </c>
      <c r="T38" s="16">
        <v>4006021.36</v>
      </c>
      <c r="U38" s="20">
        <v>0.73867430979680482</v>
      </c>
      <c r="V38" s="16">
        <v>2331020.5699999998</v>
      </c>
      <c r="W38" s="20">
        <v>0.42981922858916166</v>
      </c>
      <c r="X38" s="16">
        <v>2331020.5699999998</v>
      </c>
      <c r="Y38" s="20">
        <v>0.42981922858916166</v>
      </c>
    </row>
    <row r="39" spans="2:25" ht="63.75" x14ac:dyDescent="0.25">
      <c r="B39" s="18" t="s">
        <v>65</v>
      </c>
      <c r="C39" s="28" t="s">
        <v>97</v>
      </c>
      <c r="D39" s="18" t="s">
        <v>117</v>
      </c>
      <c r="E39" s="18" t="s">
        <v>118</v>
      </c>
      <c r="F39" s="18" t="s">
        <v>57</v>
      </c>
      <c r="G39" s="18" t="s">
        <v>129</v>
      </c>
      <c r="H39" s="18">
        <v>10</v>
      </c>
      <c r="I39" s="18" t="s">
        <v>107</v>
      </c>
      <c r="J39" s="18" t="s">
        <v>108</v>
      </c>
      <c r="K39" s="18">
        <v>4</v>
      </c>
      <c r="L39" s="19">
        <v>34018139</v>
      </c>
      <c r="M39" s="19">
        <v>0</v>
      </c>
      <c r="N39" s="19">
        <v>0</v>
      </c>
      <c r="O39" s="16">
        <v>34018139</v>
      </c>
      <c r="P39" s="16">
        <v>0</v>
      </c>
      <c r="Q39" s="16">
        <v>0</v>
      </c>
      <c r="R39" s="16">
        <v>0</v>
      </c>
      <c r="S39" s="17">
        <v>34018139</v>
      </c>
      <c r="T39" s="16">
        <v>12473058.939999999</v>
      </c>
      <c r="U39" s="20">
        <v>0.36665906209625398</v>
      </c>
      <c r="V39" s="16">
        <v>1344361.04</v>
      </c>
      <c r="W39" s="20">
        <v>3.9518947229888149E-2</v>
      </c>
      <c r="X39" s="16">
        <v>1344361.04</v>
      </c>
      <c r="Y39" s="20">
        <v>3.9518947229888149E-2</v>
      </c>
    </row>
    <row r="40" spans="2:25" ht="63.75" x14ac:dyDescent="0.25">
      <c r="B40" s="18" t="s">
        <v>65</v>
      </c>
      <c r="C40" s="28" t="s">
        <v>97</v>
      </c>
      <c r="D40" s="18" t="s">
        <v>117</v>
      </c>
      <c r="E40" s="18" t="s">
        <v>118</v>
      </c>
      <c r="F40" s="18" t="s">
        <v>57</v>
      </c>
      <c r="G40" s="18" t="s">
        <v>129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51998536</v>
      </c>
      <c r="M40" s="19">
        <v>0</v>
      </c>
      <c r="N40" s="19">
        <v>0</v>
      </c>
      <c r="O40" s="16">
        <v>51998536</v>
      </c>
      <c r="P40" s="16"/>
      <c r="Q40" s="16"/>
      <c r="R40" s="16"/>
      <c r="S40" s="17">
        <v>51998536</v>
      </c>
      <c r="T40" s="16">
        <v>35268913.090000004</v>
      </c>
      <c r="U40" s="20">
        <v>0.67826742449056654</v>
      </c>
      <c r="V40" s="16">
        <v>12898546.77</v>
      </c>
      <c r="W40" s="20">
        <v>0.24805596007549136</v>
      </c>
      <c r="X40" s="16">
        <v>12866284.51</v>
      </c>
      <c r="Y40" s="20">
        <v>0.24743551453063986</v>
      </c>
    </row>
    <row r="41" spans="2:25" ht="63.75" x14ac:dyDescent="0.25">
      <c r="B41" s="18" t="s">
        <v>65</v>
      </c>
      <c r="C41" s="28" t="s">
        <v>97</v>
      </c>
      <c r="D41" s="18" t="s">
        <v>117</v>
      </c>
      <c r="E41" s="18" t="s">
        <v>118</v>
      </c>
      <c r="F41" s="18" t="s">
        <v>57</v>
      </c>
      <c r="G41" s="18" t="s">
        <v>129</v>
      </c>
      <c r="H41" s="18">
        <v>10</v>
      </c>
      <c r="I41" s="18" t="s">
        <v>91</v>
      </c>
      <c r="J41" s="18" t="s">
        <v>92</v>
      </c>
      <c r="K41" s="18">
        <v>4</v>
      </c>
      <c r="L41" s="19">
        <v>3850000</v>
      </c>
      <c r="M41" s="19">
        <v>0</v>
      </c>
      <c r="N41" s="19">
        <v>0</v>
      </c>
      <c r="O41" s="16">
        <v>3850000</v>
      </c>
      <c r="P41" s="19">
        <v>0</v>
      </c>
      <c r="Q41" s="19">
        <v>0</v>
      </c>
      <c r="R41" s="19">
        <v>0</v>
      </c>
      <c r="S41" s="17">
        <v>3850000</v>
      </c>
      <c r="T41" s="16">
        <v>399329.6</v>
      </c>
      <c r="U41" s="20">
        <v>0.10372197402597402</v>
      </c>
      <c r="V41" s="16">
        <v>0</v>
      </c>
      <c r="W41" s="20">
        <v>0</v>
      </c>
      <c r="X41" s="16">
        <v>0</v>
      </c>
      <c r="Y41" s="20">
        <v>0</v>
      </c>
    </row>
    <row r="42" spans="2:25" ht="63.75" x14ac:dyDescent="0.25">
      <c r="B42" s="18" t="s">
        <v>65</v>
      </c>
      <c r="C42" s="28" t="s">
        <v>97</v>
      </c>
      <c r="D42" s="18" t="s">
        <v>72</v>
      </c>
      <c r="E42" s="18" t="s">
        <v>73</v>
      </c>
      <c r="F42" s="18" t="s">
        <v>57</v>
      </c>
      <c r="G42" s="18" t="s">
        <v>127</v>
      </c>
      <c r="H42" s="18">
        <v>10</v>
      </c>
      <c r="I42" s="18" t="s">
        <v>91</v>
      </c>
      <c r="J42" s="18" t="s">
        <v>92</v>
      </c>
      <c r="K42" s="18">
        <v>3</v>
      </c>
      <c r="L42" s="19">
        <v>4139735</v>
      </c>
      <c r="M42" s="19">
        <v>0</v>
      </c>
      <c r="N42" s="19">
        <v>0</v>
      </c>
      <c r="O42" s="16">
        <v>4139735</v>
      </c>
      <c r="P42" s="19">
        <v>0</v>
      </c>
      <c r="Q42" s="19">
        <v>0</v>
      </c>
      <c r="R42" s="19">
        <v>0</v>
      </c>
      <c r="S42" s="17">
        <v>4139735</v>
      </c>
      <c r="T42" s="16">
        <v>2432111.34</v>
      </c>
      <c r="U42" s="20">
        <v>0.58750411318598894</v>
      </c>
      <c r="V42" s="16">
        <v>2033643.94</v>
      </c>
      <c r="W42" s="20">
        <v>0.49124978772795841</v>
      </c>
      <c r="X42" s="16">
        <v>1908346.08</v>
      </c>
      <c r="Y42" s="20">
        <v>0.46098266676490163</v>
      </c>
    </row>
    <row r="43" spans="2:25" ht="38.25" x14ac:dyDescent="0.25">
      <c r="B43" s="18" t="s">
        <v>65</v>
      </c>
      <c r="C43" s="28" t="s">
        <v>97</v>
      </c>
      <c r="D43" s="18" t="s">
        <v>58</v>
      </c>
      <c r="E43" s="18" t="s">
        <v>119</v>
      </c>
      <c r="F43" s="18" t="s">
        <v>57</v>
      </c>
      <c r="G43" s="18" t="s">
        <v>120</v>
      </c>
      <c r="H43" s="18">
        <v>10</v>
      </c>
      <c r="I43" s="18" t="s">
        <v>91</v>
      </c>
      <c r="J43" s="18" t="s">
        <v>92</v>
      </c>
      <c r="K43" s="18">
        <v>4</v>
      </c>
      <c r="L43" s="19">
        <v>1000000</v>
      </c>
      <c r="M43" s="19">
        <v>0</v>
      </c>
      <c r="N43" s="19">
        <v>0</v>
      </c>
      <c r="O43" s="16">
        <v>1000000</v>
      </c>
      <c r="P43" s="19">
        <v>0</v>
      </c>
      <c r="Q43" s="19">
        <v>0</v>
      </c>
      <c r="R43" s="19">
        <v>0</v>
      </c>
      <c r="S43" s="17">
        <v>1000000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63.75" x14ac:dyDescent="0.25">
      <c r="B44" s="18" t="s">
        <v>74</v>
      </c>
      <c r="C44" s="28" t="s">
        <v>102</v>
      </c>
      <c r="D44" s="18" t="s">
        <v>72</v>
      </c>
      <c r="E44" s="18" t="s">
        <v>75</v>
      </c>
      <c r="F44" s="18" t="s">
        <v>57</v>
      </c>
      <c r="G44" s="18" t="s">
        <v>76</v>
      </c>
      <c r="H44" s="18">
        <v>10</v>
      </c>
      <c r="I44" s="18" t="s">
        <v>96</v>
      </c>
      <c r="J44" s="18" t="s">
        <v>88</v>
      </c>
      <c r="K44" s="18">
        <v>3</v>
      </c>
      <c r="L44" s="19">
        <v>966000</v>
      </c>
      <c r="M44" s="19">
        <v>0</v>
      </c>
      <c r="N44" s="19">
        <v>0</v>
      </c>
      <c r="O44" s="16">
        <v>966000</v>
      </c>
      <c r="P44" s="19">
        <v>0</v>
      </c>
      <c r="Q44" s="19">
        <v>0</v>
      </c>
      <c r="R44" s="19">
        <v>0</v>
      </c>
      <c r="S44" s="17">
        <v>966000</v>
      </c>
      <c r="T44" s="16">
        <v>560255.6</v>
      </c>
      <c r="U44" s="20">
        <v>0.57997474120082815</v>
      </c>
      <c r="V44" s="16">
        <v>313102</v>
      </c>
      <c r="W44" s="20">
        <v>0.32412215320910975</v>
      </c>
      <c r="X44" s="16">
        <v>270877.7</v>
      </c>
      <c r="Y44" s="20">
        <v>0.2804116977225673</v>
      </c>
    </row>
    <row r="45" spans="2:25" ht="38.25" x14ac:dyDescent="0.25">
      <c r="B45" s="18" t="s">
        <v>77</v>
      </c>
      <c r="C45" s="28" t="s">
        <v>103</v>
      </c>
      <c r="D45" s="18" t="s">
        <v>58</v>
      </c>
      <c r="E45" s="18" t="s">
        <v>78</v>
      </c>
      <c r="F45" s="18" t="s">
        <v>57</v>
      </c>
      <c r="G45" s="18" t="s">
        <v>79</v>
      </c>
      <c r="H45" s="18">
        <v>10</v>
      </c>
      <c r="I45" s="18" t="s">
        <v>107</v>
      </c>
      <c r="J45" s="18" t="s">
        <v>108</v>
      </c>
      <c r="K45" s="18">
        <v>3</v>
      </c>
      <c r="L45" s="19">
        <v>681000</v>
      </c>
      <c r="M45" s="19">
        <v>0</v>
      </c>
      <c r="N45" s="19">
        <v>0</v>
      </c>
      <c r="O45" s="16">
        <v>681000</v>
      </c>
      <c r="P45" s="19">
        <v>0</v>
      </c>
      <c r="Q45" s="19">
        <v>0</v>
      </c>
      <c r="R45" s="19">
        <v>0</v>
      </c>
      <c r="S45" s="17">
        <v>681000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ht="38.25" x14ac:dyDescent="0.25">
      <c r="B46" s="18" t="s">
        <v>77</v>
      </c>
      <c r="C46" s="28" t="s">
        <v>103</v>
      </c>
      <c r="D46" s="18" t="s">
        <v>58</v>
      </c>
      <c r="E46" s="18" t="s">
        <v>78</v>
      </c>
      <c r="F46" s="18" t="s">
        <v>57</v>
      </c>
      <c r="G46" s="18" t="s">
        <v>79</v>
      </c>
      <c r="H46" s="18">
        <v>10</v>
      </c>
      <c r="I46" s="18" t="s">
        <v>91</v>
      </c>
      <c r="J46" s="18" t="s">
        <v>92</v>
      </c>
      <c r="K46" s="18">
        <v>3</v>
      </c>
      <c r="L46" s="19">
        <v>16349000</v>
      </c>
      <c r="M46" s="19">
        <v>0</v>
      </c>
      <c r="N46" s="19">
        <v>0</v>
      </c>
      <c r="O46" s="16">
        <v>16349000</v>
      </c>
      <c r="P46" s="19">
        <v>0</v>
      </c>
      <c r="Q46" s="19">
        <v>0</v>
      </c>
      <c r="R46" s="19">
        <v>0</v>
      </c>
      <c r="S46" s="17">
        <v>16349000</v>
      </c>
      <c r="T46" s="16">
        <v>14388041.460000001</v>
      </c>
      <c r="U46" s="20">
        <v>0.88005636185699432</v>
      </c>
      <c r="V46" s="16">
        <v>8050051.3499999996</v>
      </c>
      <c r="W46" s="20">
        <v>0.49238799620771911</v>
      </c>
      <c r="X46" s="16">
        <v>8050051.3499999996</v>
      </c>
      <c r="Y46" s="20">
        <v>0.49238799620771911</v>
      </c>
    </row>
    <row r="47" spans="2:25" ht="38.25" x14ac:dyDescent="0.25">
      <c r="B47" s="18" t="s">
        <v>80</v>
      </c>
      <c r="C47" s="28" t="s">
        <v>104</v>
      </c>
      <c r="D47" s="18" t="s">
        <v>81</v>
      </c>
      <c r="E47" s="18" t="s">
        <v>82</v>
      </c>
      <c r="F47" s="18" t="s">
        <v>57</v>
      </c>
      <c r="G47" s="18" t="s">
        <v>83</v>
      </c>
      <c r="H47" s="18">
        <v>10</v>
      </c>
      <c r="I47" s="18" t="s">
        <v>107</v>
      </c>
      <c r="J47" s="18" t="s">
        <v>108</v>
      </c>
      <c r="K47" s="18" t="s">
        <v>85</v>
      </c>
      <c r="L47" s="19">
        <v>1293000</v>
      </c>
      <c r="M47" s="19">
        <v>0</v>
      </c>
      <c r="N47" s="19">
        <v>0</v>
      </c>
      <c r="O47" s="16">
        <v>1293000</v>
      </c>
      <c r="P47" s="19">
        <v>0</v>
      </c>
      <c r="Q47" s="19">
        <v>0</v>
      </c>
      <c r="R47" s="19">
        <v>0</v>
      </c>
      <c r="S47" s="17">
        <v>1293000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38.25" x14ac:dyDescent="0.25">
      <c r="B48" s="18" t="s">
        <v>80</v>
      </c>
      <c r="C48" s="28" t="s">
        <v>104</v>
      </c>
      <c r="D48" s="18" t="s">
        <v>81</v>
      </c>
      <c r="E48" s="18" t="s">
        <v>82</v>
      </c>
      <c r="F48" s="18" t="s">
        <v>57</v>
      </c>
      <c r="G48" s="18" t="s">
        <v>83</v>
      </c>
      <c r="H48" s="18">
        <v>10</v>
      </c>
      <c r="I48" s="18" t="s">
        <v>133</v>
      </c>
      <c r="J48" s="18" t="s">
        <v>108</v>
      </c>
      <c r="K48" s="18" t="s">
        <v>85</v>
      </c>
      <c r="L48" s="19">
        <v>0</v>
      </c>
      <c r="M48" s="19">
        <v>1233012</v>
      </c>
      <c r="N48" s="19">
        <v>0</v>
      </c>
      <c r="O48" s="16">
        <v>1233012</v>
      </c>
      <c r="P48" s="19">
        <v>0</v>
      </c>
      <c r="Q48" s="19">
        <v>0</v>
      </c>
      <c r="R48" s="19">
        <v>0</v>
      </c>
      <c r="S48" s="17">
        <v>1233012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38.25" x14ac:dyDescent="0.25">
      <c r="B49" s="18" t="s">
        <v>80</v>
      </c>
      <c r="C49" s="28" t="s">
        <v>104</v>
      </c>
      <c r="D49" s="18" t="s">
        <v>81</v>
      </c>
      <c r="E49" s="18" t="s">
        <v>82</v>
      </c>
      <c r="F49" s="18" t="s">
        <v>57</v>
      </c>
      <c r="G49" s="18" t="s">
        <v>83</v>
      </c>
      <c r="H49" s="18">
        <v>10</v>
      </c>
      <c r="I49" s="18" t="s">
        <v>91</v>
      </c>
      <c r="J49" s="18" t="s">
        <v>92</v>
      </c>
      <c r="K49" s="18">
        <v>3</v>
      </c>
      <c r="L49" s="19">
        <v>3648952</v>
      </c>
      <c r="M49" s="19">
        <v>0</v>
      </c>
      <c r="N49" s="19">
        <v>0</v>
      </c>
      <c r="O49" s="16">
        <v>3648952</v>
      </c>
      <c r="P49" s="19">
        <v>0</v>
      </c>
      <c r="Q49" s="19">
        <v>0</v>
      </c>
      <c r="R49" s="19">
        <v>0</v>
      </c>
      <c r="S49" s="17">
        <v>3648952</v>
      </c>
      <c r="T49" s="16">
        <v>3395714.5</v>
      </c>
      <c r="U49" s="20">
        <v>0.93059993663934193</v>
      </c>
      <c r="V49" s="16">
        <v>3395714.5</v>
      </c>
      <c r="W49" s="20">
        <v>0.93059993663934193</v>
      </c>
      <c r="X49" s="16">
        <v>3392426.98</v>
      </c>
      <c r="Y49" s="20">
        <v>0.92969898754491698</v>
      </c>
    </row>
    <row r="50" spans="2:25" ht="38.25" x14ac:dyDescent="0.25">
      <c r="B50" s="18" t="s">
        <v>80</v>
      </c>
      <c r="C50" s="28" t="s">
        <v>104</v>
      </c>
      <c r="D50" s="18" t="s">
        <v>81</v>
      </c>
      <c r="E50" s="18" t="s">
        <v>82</v>
      </c>
      <c r="F50" s="18" t="s">
        <v>57</v>
      </c>
      <c r="G50" s="18" t="s">
        <v>83</v>
      </c>
      <c r="H50" s="18">
        <v>10</v>
      </c>
      <c r="I50" s="18" t="s">
        <v>132</v>
      </c>
      <c r="J50" s="18" t="s">
        <v>92</v>
      </c>
      <c r="K50" s="18" t="s">
        <v>85</v>
      </c>
      <c r="L50" s="19">
        <v>0</v>
      </c>
      <c r="M50" s="19">
        <v>4619881</v>
      </c>
      <c r="N50" s="19">
        <v>0</v>
      </c>
      <c r="O50" s="16">
        <v>4619881</v>
      </c>
      <c r="P50" s="19">
        <v>0</v>
      </c>
      <c r="Q50" s="19">
        <v>0</v>
      </c>
      <c r="R50" s="19">
        <v>0</v>
      </c>
      <c r="S50" s="17">
        <v>4619881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9" thickBot="1" x14ac:dyDescent="0.3">
      <c r="B51" s="18" t="s">
        <v>80</v>
      </c>
      <c r="C51" s="28" t="s">
        <v>104</v>
      </c>
      <c r="D51" s="18" t="s">
        <v>81</v>
      </c>
      <c r="E51" s="18" t="s">
        <v>82</v>
      </c>
      <c r="F51" s="18" t="s">
        <v>57</v>
      </c>
      <c r="G51" s="18" t="s">
        <v>83</v>
      </c>
      <c r="H51" s="18">
        <v>10</v>
      </c>
      <c r="I51" s="18" t="s">
        <v>91</v>
      </c>
      <c r="J51" s="18" t="s">
        <v>92</v>
      </c>
      <c r="K51" s="18" t="s">
        <v>85</v>
      </c>
      <c r="L51" s="19">
        <v>3682048</v>
      </c>
      <c r="M51" s="19">
        <v>0</v>
      </c>
      <c r="N51" s="19">
        <v>0</v>
      </c>
      <c r="O51" s="16">
        <v>3682048</v>
      </c>
      <c r="P51" s="19">
        <v>0</v>
      </c>
      <c r="Q51" s="19">
        <v>0</v>
      </c>
      <c r="R51" s="19">
        <v>0</v>
      </c>
      <c r="S51" s="17">
        <v>3682048</v>
      </c>
      <c r="T51" s="16">
        <v>811397.3</v>
      </c>
      <c r="U51" s="33">
        <v>0.22036575840401865</v>
      </c>
      <c r="V51" s="16">
        <v>0</v>
      </c>
      <c r="W51" s="20">
        <v>0</v>
      </c>
      <c r="X51" s="16">
        <v>0</v>
      </c>
      <c r="Y51" s="20">
        <v>0</v>
      </c>
    </row>
    <row r="52" spans="2:25" ht="13.5" thickTop="1" x14ac:dyDescent="0.25">
      <c r="B52" s="14" t="s">
        <v>41</v>
      </c>
      <c r="C52" s="15"/>
      <c r="D52" s="14"/>
      <c r="E52" s="26"/>
      <c r="F52" s="14"/>
      <c r="G52" s="14"/>
      <c r="H52" s="14"/>
      <c r="I52" s="14"/>
      <c r="J52" s="14"/>
      <c r="K52" s="14"/>
      <c r="L52" s="27">
        <f t="shared" ref="L52:X52" si="0">SUM(L5:L51)</f>
        <v>2403460000</v>
      </c>
      <c r="M52" s="27">
        <f t="shared" si="0"/>
        <v>215361424</v>
      </c>
      <c r="N52" s="27">
        <f t="shared" si="0"/>
        <v>81084671</v>
      </c>
      <c r="O52" s="27">
        <f t="shared" si="0"/>
        <v>2537736753</v>
      </c>
      <c r="P52" s="27">
        <f t="shared" si="0"/>
        <v>0</v>
      </c>
      <c r="Q52" s="27">
        <f t="shared" si="0"/>
        <v>0</v>
      </c>
      <c r="R52" s="27">
        <f t="shared" si="0"/>
        <v>-32019.88</v>
      </c>
      <c r="S52" s="27">
        <f t="shared" si="0"/>
        <v>2537704733.1199999</v>
      </c>
      <c r="T52" s="27">
        <f t="shared" si="0"/>
        <v>1309148122.6899996</v>
      </c>
      <c r="U52" s="38">
        <f>T52/$S52</f>
        <v>0.51587881978706707</v>
      </c>
      <c r="V52" s="27">
        <f t="shared" si="0"/>
        <v>1165614544.5699999</v>
      </c>
      <c r="W52" s="38">
        <f>V52/$S52</f>
        <v>0.45931842635487641</v>
      </c>
      <c r="X52" s="27">
        <f t="shared" si="0"/>
        <v>1071440935.3600003</v>
      </c>
      <c r="Y52" s="38">
        <f>X52/$S52</f>
        <v>0.42220866808358326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JUL/2024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4"/>
  <sheetViews>
    <sheetView showGridLines="0" topLeftCell="B1" zoomScale="80" zoomScaleNormal="80" workbookViewId="0">
      <selection activeCell="F6" sqref="F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68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39" t="s">
        <v>15</v>
      </c>
      <c r="N3" s="39" t="s">
        <v>16</v>
      </c>
      <c r="O3" s="54"/>
      <c r="P3" s="54"/>
      <c r="Q3" s="4" t="s">
        <v>17</v>
      </c>
      <c r="R3" s="4" t="s">
        <v>18</v>
      </c>
      <c r="S3" s="69"/>
      <c r="T3" s="40" t="s">
        <v>19</v>
      </c>
      <c r="U3" s="5" t="s">
        <v>20</v>
      </c>
      <c r="V3" s="40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1" t="s">
        <v>23</v>
      </c>
      <c r="C4" s="41" t="s">
        <v>24</v>
      </c>
      <c r="D4" s="62"/>
      <c r="E4" s="62"/>
      <c r="F4" s="41" t="s">
        <v>25</v>
      </c>
      <c r="G4" s="41" t="s">
        <v>26</v>
      </c>
      <c r="H4" s="62"/>
      <c r="I4" s="41" t="s">
        <v>23</v>
      </c>
      <c r="J4" s="41" t="s">
        <v>24</v>
      </c>
      <c r="K4" s="62"/>
      <c r="L4" s="41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22010753</v>
      </c>
      <c r="U5" s="20">
        <v>0.53564636225942941</v>
      </c>
      <c r="V5" s="25">
        <v>21937874.030000001</v>
      </c>
      <c r="W5" s="30">
        <v>0.53387280389158476</v>
      </c>
      <c r="X5" s="25">
        <v>19103421.079999998</v>
      </c>
      <c r="Y5" s="30">
        <v>0.46489449989339754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111453894.04000001</v>
      </c>
      <c r="U6" s="20">
        <v>0.61972688075379556</v>
      </c>
      <c r="V6" s="16">
        <v>111453894.04000001</v>
      </c>
      <c r="W6" s="20">
        <v>0.61972688075379556</v>
      </c>
      <c r="X6" s="16">
        <v>111453894.04000001</v>
      </c>
      <c r="Y6" s="20">
        <v>0.61972688075379556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2761038.95</v>
      </c>
      <c r="U7" s="20">
        <v>0.72658919736842109</v>
      </c>
      <c r="V7" s="16">
        <v>2761038.95</v>
      </c>
      <c r="W7" s="20">
        <v>0.72658919736842109</v>
      </c>
      <c r="X7" s="16">
        <v>2761038.95</v>
      </c>
      <c r="Y7" s="20">
        <v>0.72658919736842109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199944894.96000001</v>
      </c>
      <c r="U8" s="20">
        <v>0.69914958217796164</v>
      </c>
      <c r="V8" s="16">
        <v>199944894.96000001</v>
      </c>
      <c r="W8" s="20">
        <v>0.69914958217796164</v>
      </c>
      <c r="X8" s="16">
        <v>199944894.96000001</v>
      </c>
      <c r="Y8" s="20">
        <v>0.69914958217796164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26562638.329999998</v>
      </c>
      <c r="U10" s="20">
        <v>0.32118884088463256</v>
      </c>
      <c r="V10" s="16">
        <v>26562638.329999998</v>
      </c>
      <c r="W10" s="20">
        <v>0.32118884088463256</v>
      </c>
      <c r="X10" s="16">
        <v>26562638.329999998</v>
      </c>
      <c r="Y10" s="20">
        <v>0.32118884088463256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57180828.289999999</v>
      </c>
      <c r="U11" s="20">
        <v>0.42356169103703706</v>
      </c>
      <c r="V11" s="16">
        <v>57180828.289999999</v>
      </c>
      <c r="W11" s="20">
        <v>0.42356169103703706</v>
      </c>
      <c r="X11" s="16">
        <v>57180828.289999999</v>
      </c>
      <c r="Y11" s="20">
        <v>0.42356169103703706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710876450.85000002</v>
      </c>
      <c r="U12" s="20">
        <v>0.63643376004409047</v>
      </c>
      <c r="V12" s="19">
        <v>709165851.34000003</v>
      </c>
      <c r="W12" s="31">
        <v>0.63490229381423136</v>
      </c>
      <c r="X12" s="19">
        <v>709165851.34000003</v>
      </c>
      <c r="Y12" s="31">
        <v>0.63490229381423136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143042812.47999999</v>
      </c>
      <c r="U13" s="20">
        <v>0.60039152324510126</v>
      </c>
      <c r="V13" s="19">
        <v>137706850.47</v>
      </c>
      <c r="W13" s="31">
        <v>0.57799496725170019</v>
      </c>
      <c r="X13" s="19">
        <v>137706850.47</v>
      </c>
      <c r="Y13" s="31">
        <v>0.57799496725170019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33035.279999999999</v>
      </c>
      <c r="W14" s="20">
        <v>0.22782951724137931</v>
      </c>
      <c r="X14" s="16">
        <v>33035.279999999999</v>
      </c>
      <c r="Y14" s="20">
        <v>0.22782951724137931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284702.01</v>
      </c>
      <c r="W15" s="20">
        <v>0.28470201000000001</v>
      </c>
      <c r="X15" s="16">
        <v>284702.01</v>
      </c>
      <c r="Y15" s="20">
        <v>0.28470201000000001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2802961.61</v>
      </c>
      <c r="U16" s="20">
        <v>0.61528743733991986</v>
      </c>
      <c r="V16" s="16">
        <v>2080570.59</v>
      </c>
      <c r="W16" s="20">
        <v>0.45671297885735412</v>
      </c>
      <c r="X16" s="16">
        <v>2080570.59</v>
      </c>
      <c r="Y16" s="20">
        <v>0.45671297885735412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7891132.9900000002</v>
      </c>
      <c r="U17" s="20">
        <v>0.93354360365418609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5680517.54</v>
      </c>
      <c r="U18" s="20">
        <v>0.52592514952319225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0</v>
      </c>
      <c r="N28" s="19">
        <v>0</v>
      </c>
      <c r="O28" s="16">
        <v>2445579</v>
      </c>
      <c r="P28" s="16">
        <v>0</v>
      </c>
      <c r="Q28" s="16">
        <v>0</v>
      </c>
      <c r="R28" s="16">
        <v>0</v>
      </c>
      <c r="S28" s="17">
        <v>2445579</v>
      </c>
      <c r="T28" s="16">
        <v>1662478.57</v>
      </c>
      <c r="U28" s="20">
        <v>0.67978935458637813</v>
      </c>
      <c r="V28" s="16">
        <v>509939.07</v>
      </c>
      <c r="W28" s="20">
        <v>0.20851465849191542</v>
      </c>
      <c r="X28" s="16">
        <v>509939.07</v>
      </c>
      <c r="Y28" s="20">
        <v>0.20851465849191542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51" x14ac:dyDescent="0.25">
      <c r="B34" s="13" t="s">
        <v>65</v>
      </c>
      <c r="C34" s="47" t="s">
        <v>97</v>
      </c>
      <c r="D34" s="13" t="s">
        <v>58</v>
      </c>
      <c r="E34" s="18" t="s">
        <v>69</v>
      </c>
      <c r="F34" s="13" t="s">
        <v>57</v>
      </c>
      <c r="G34" s="13" t="s">
        <v>123</v>
      </c>
      <c r="H34" s="13">
        <v>10</v>
      </c>
      <c r="I34" s="13" t="s">
        <v>91</v>
      </c>
      <c r="J34" s="46" t="s">
        <v>108</v>
      </c>
      <c r="K34" s="13">
        <v>4</v>
      </c>
      <c r="L34" s="19">
        <v>0</v>
      </c>
      <c r="M34" s="19">
        <v>250000</v>
      </c>
      <c r="N34" s="19">
        <v>0</v>
      </c>
      <c r="O34" s="16">
        <v>250000</v>
      </c>
      <c r="P34" s="19">
        <v>0</v>
      </c>
      <c r="Q34" s="19">
        <v>0</v>
      </c>
      <c r="R34" s="19">
        <v>0</v>
      </c>
      <c r="S34" s="17">
        <v>250000</v>
      </c>
      <c r="T34" s="16">
        <v>220787.27</v>
      </c>
      <c r="U34" s="20">
        <v>0.88314907999999992</v>
      </c>
      <c r="V34" s="16">
        <v>211428.05</v>
      </c>
      <c r="W34" s="20">
        <v>0.84571219999999991</v>
      </c>
      <c r="X34" s="16">
        <v>211428.05</v>
      </c>
      <c r="Y34" s="20">
        <v>0.84571219999999991</v>
      </c>
    </row>
    <row r="35" spans="2:25" ht="38.25" x14ac:dyDescent="0.25">
      <c r="B35" s="13" t="s">
        <v>65</v>
      </c>
      <c r="C35" s="47" t="s">
        <v>97</v>
      </c>
      <c r="D35" s="13" t="s">
        <v>58</v>
      </c>
      <c r="E35" s="18" t="s">
        <v>116</v>
      </c>
      <c r="F35" s="13" t="s">
        <v>57</v>
      </c>
      <c r="G35" s="13" t="s">
        <v>128</v>
      </c>
      <c r="H35" s="13">
        <v>10</v>
      </c>
      <c r="I35" s="13" t="s">
        <v>91</v>
      </c>
      <c r="J35" s="13" t="s">
        <v>92</v>
      </c>
      <c r="K35" s="13">
        <v>3</v>
      </c>
      <c r="L35" s="19">
        <v>144126150</v>
      </c>
      <c r="M35" s="19">
        <v>0</v>
      </c>
      <c r="N35" s="19">
        <v>0</v>
      </c>
      <c r="O35" s="16">
        <v>144126150</v>
      </c>
      <c r="P35" s="19">
        <v>0</v>
      </c>
      <c r="Q35" s="19">
        <v>0</v>
      </c>
      <c r="R35" s="19">
        <v>0</v>
      </c>
      <c r="S35" s="17">
        <v>144126150</v>
      </c>
      <c r="T35" s="16">
        <v>128044307.02</v>
      </c>
      <c r="U35" s="20">
        <v>0.88841828509260812</v>
      </c>
      <c r="V35" s="16">
        <v>70843505.280000001</v>
      </c>
      <c r="W35" s="20">
        <v>0.49153817874133182</v>
      </c>
      <c r="X35" s="16">
        <v>70048498.849999994</v>
      </c>
      <c r="Y35" s="20">
        <v>0.48602213304108932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4</v>
      </c>
      <c r="L36" s="19">
        <v>120000</v>
      </c>
      <c r="M36" s="19">
        <v>0</v>
      </c>
      <c r="N36" s="19">
        <v>0</v>
      </c>
      <c r="O36" s="16">
        <v>120000</v>
      </c>
      <c r="P36" s="19">
        <v>0</v>
      </c>
      <c r="Q36" s="19">
        <v>0</v>
      </c>
      <c r="R36" s="19">
        <v>0</v>
      </c>
      <c r="S36" s="17">
        <v>120000</v>
      </c>
      <c r="T36" s="16">
        <v>14935.63</v>
      </c>
      <c r="U36" s="20">
        <v>0.12446358333333332</v>
      </c>
      <c r="V36" s="16">
        <v>14338.2</v>
      </c>
      <c r="W36" s="20">
        <v>0.11948500000000001</v>
      </c>
      <c r="X36" s="16">
        <v>14338.2</v>
      </c>
      <c r="Y36" s="20">
        <v>0.11948500000000001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132</v>
      </c>
      <c r="J37" s="13" t="s">
        <v>92</v>
      </c>
      <c r="K37" s="13">
        <v>3</v>
      </c>
      <c r="L37" s="19">
        <v>0</v>
      </c>
      <c r="M37" s="19">
        <v>81900000</v>
      </c>
      <c r="N37" s="19">
        <v>0</v>
      </c>
      <c r="O37" s="16">
        <v>81900000</v>
      </c>
      <c r="P37" s="19">
        <v>0</v>
      </c>
      <c r="Q37" s="19">
        <v>0</v>
      </c>
      <c r="R37" s="19">
        <v>0</v>
      </c>
      <c r="S37" s="17">
        <v>81900000</v>
      </c>
      <c r="T37" s="16">
        <v>8539433</v>
      </c>
      <c r="U37" s="20">
        <v>0.10426658119658119</v>
      </c>
      <c r="V37" s="16">
        <v>1039433</v>
      </c>
      <c r="W37" s="20">
        <v>1.2691489621489622E-2</v>
      </c>
      <c r="X37" s="16">
        <v>1039433</v>
      </c>
      <c r="Y37" s="20">
        <v>1.2691489621489622E-2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4</v>
      </c>
      <c r="L38" s="19">
        <v>0</v>
      </c>
      <c r="M38" s="19">
        <v>1500000</v>
      </c>
      <c r="N38" s="19">
        <v>0</v>
      </c>
      <c r="O38" s="16">
        <v>1500000</v>
      </c>
      <c r="P38" s="19">
        <v>0</v>
      </c>
      <c r="Q38" s="19">
        <v>0</v>
      </c>
      <c r="R38" s="19">
        <v>0</v>
      </c>
      <c r="S38" s="17">
        <v>1500000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107</v>
      </c>
      <c r="J39" s="46" t="s">
        <v>108</v>
      </c>
      <c r="K39" s="13">
        <v>3</v>
      </c>
      <c r="L39" s="19">
        <v>1675603</v>
      </c>
      <c r="M39" s="19">
        <v>0</v>
      </c>
      <c r="N39" s="19">
        <v>0</v>
      </c>
      <c r="O39" s="16">
        <v>1675603</v>
      </c>
      <c r="P39" s="19">
        <v>0</v>
      </c>
      <c r="Q39" s="19">
        <v>0</v>
      </c>
      <c r="R39" s="19">
        <v>0</v>
      </c>
      <c r="S39" s="17">
        <v>1675603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4</v>
      </c>
      <c r="L40" s="19">
        <v>5423258</v>
      </c>
      <c r="M40" s="19">
        <v>0</v>
      </c>
      <c r="N40" s="19">
        <v>0</v>
      </c>
      <c r="O40" s="16">
        <v>5423258</v>
      </c>
      <c r="P40" s="19">
        <v>0</v>
      </c>
      <c r="Q40" s="19">
        <v>0</v>
      </c>
      <c r="R40" s="19">
        <v>0</v>
      </c>
      <c r="S40" s="17">
        <v>5423258</v>
      </c>
      <c r="T40" s="16">
        <v>4796551.32</v>
      </c>
      <c r="U40" s="20">
        <v>0.88444092462501334</v>
      </c>
      <c r="V40" s="16">
        <v>2432845.9700000002</v>
      </c>
      <c r="W40" s="20">
        <v>0.4485949165612258</v>
      </c>
      <c r="X40" s="16">
        <v>2432845.9700000002</v>
      </c>
      <c r="Y40" s="20">
        <v>0.4485949165612258</v>
      </c>
    </row>
    <row r="41" spans="2:25" ht="63.75" x14ac:dyDescent="0.25">
      <c r="B41" s="13" t="s">
        <v>65</v>
      </c>
      <c r="C41" s="47" t="s">
        <v>97</v>
      </c>
      <c r="D41" s="13" t="s">
        <v>117</v>
      </c>
      <c r="E41" s="13" t="s">
        <v>118</v>
      </c>
      <c r="F41" s="13" t="s">
        <v>57</v>
      </c>
      <c r="G41" s="13" t="s">
        <v>129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34018139</v>
      </c>
      <c r="M41" s="19">
        <v>0</v>
      </c>
      <c r="N41" s="19">
        <v>0</v>
      </c>
      <c r="O41" s="16">
        <v>34018139</v>
      </c>
      <c r="P41" s="19">
        <v>0</v>
      </c>
      <c r="Q41" s="19">
        <v>0</v>
      </c>
      <c r="R41" s="19">
        <v>0</v>
      </c>
      <c r="S41" s="17">
        <v>34018139</v>
      </c>
      <c r="T41" s="16">
        <v>13615508.939999999</v>
      </c>
      <c r="U41" s="20">
        <v>0.40024261585855708</v>
      </c>
      <c r="V41" s="16">
        <v>1344361.04</v>
      </c>
      <c r="W41" s="20">
        <v>3.9518947229888149E-2</v>
      </c>
      <c r="X41" s="16">
        <v>1344361.04</v>
      </c>
      <c r="Y41" s="20">
        <v>3.9518947229888149E-2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91</v>
      </c>
      <c r="J42" s="18" t="s">
        <v>92</v>
      </c>
      <c r="K42" s="13">
        <v>3</v>
      </c>
      <c r="L42" s="19">
        <v>51998536</v>
      </c>
      <c r="M42" s="19">
        <v>0</v>
      </c>
      <c r="N42" s="19">
        <v>0</v>
      </c>
      <c r="O42" s="16">
        <v>51998536</v>
      </c>
      <c r="P42" s="19"/>
      <c r="Q42" s="19"/>
      <c r="R42" s="19"/>
      <c r="S42" s="17">
        <v>51998536</v>
      </c>
      <c r="T42" s="16">
        <v>36123960.579999998</v>
      </c>
      <c r="U42" s="20">
        <v>0.69471110840505201</v>
      </c>
      <c r="V42" s="16">
        <v>14023189.27</v>
      </c>
      <c r="W42" s="20">
        <v>0.26968430938132565</v>
      </c>
      <c r="X42" s="16">
        <v>13975167.619999999</v>
      </c>
      <c r="Y42" s="20">
        <v>0.26876079011147541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4</v>
      </c>
      <c r="L43" s="19">
        <v>3850000</v>
      </c>
      <c r="M43" s="19">
        <v>0</v>
      </c>
      <c r="N43" s="19">
        <v>0</v>
      </c>
      <c r="O43" s="16">
        <v>3850000</v>
      </c>
      <c r="P43" s="19">
        <v>0</v>
      </c>
      <c r="Q43" s="19">
        <v>0</v>
      </c>
      <c r="R43" s="19">
        <v>0</v>
      </c>
      <c r="S43" s="17">
        <v>3850000</v>
      </c>
      <c r="T43" s="16">
        <v>641540.06000000006</v>
      </c>
      <c r="U43" s="20">
        <v>0.16663378181818184</v>
      </c>
      <c r="V43" s="16">
        <v>0</v>
      </c>
      <c r="W43" s="20">
        <v>0</v>
      </c>
      <c r="X43" s="16">
        <v>0</v>
      </c>
      <c r="Y43" s="20">
        <v>0</v>
      </c>
    </row>
    <row r="44" spans="2:25" ht="63.75" x14ac:dyDescent="0.25">
      <c r="B44" s="13" t="s">
        <v>65</v>
      </c>
      <c r="C44" s="47" t="s">
        <v>97</v>
      </c>
      <c r="D44" s="13" t="s">
        <v>72</v>
      </c>
      <c r="E44" s="18" t="s">
        <v>73</v>
      </c>
      <c r="F44" s="13" t="s">
        <v>57</v>
      </c>
      <c r="G44" s="13" t="s">
        <v>127</v>
      </c>
      <c r="H44" s="13">
        <v>10</v>
      </c>
      <c r="I44" s="13" t="s">
        <v>91</v>
      </c>
      <c r="J44" s="13" t="s">
        <v>92</v>
      </c>
      <c r="K44" s="13">
        <v>3</v>
      </c>
      <c r="L44" s="19">
        <v>4139735</v>
      </c>
      <c r="M44" s="19">
        <v>0</v>
      </c>
      <c r="N44" s="19">
        <v>0</v>
      </c>
      <c r="O44" s="16">
        <v>4139735</v>
      </c>
      <c r="P44" s="19">
        <v>0</v>
      </c>
      <c r="Q44" s="19">
        <v>0</v>
      </c>
      <c r="R44" s="19">
        <v>0</v>
      </c>
      <c r="S44" s="17">
        <v>4139735</v>
      </c>
      <c r="T44" s="16">
        <v>2921854.25</v>
      </c>
      <c r="U44" s="20">
        <v>0.70580707460743264</v>
      </c>
      <c r="V44" s="16">
        <v>2407484.65</v>
      </c>
      <c r="W44" s="20">
        <v>0.58155525655627716</v>
      </c>
      <c r="X44" s="16">
        <v>2363422.21</v>
      </c>
      <c r="Y44" s="20">
        <v>0.57091147380206708</v>
      </c>
    </row>
    <row r="45" spans="2:25" ht="38.25" x14ac:dyDescent="0.25">
      <c r="B45" s="13" t="s">
        <v>65</v>
      </c>
      <c r="C45" s="47" t="s">
        <v>97</v>
      </c>
      <c r="D45" s="13" t="s">
        <v>58</v>
      </c>
      <c r="E45" s="18" t="s">
        <v>119</v>
      </c>
      <c r="F45" s="13" t="s">
        <v>57</v>
      </c>
      <c r="G45" s="13" t="s">
        <v>120</v>
      </c>
      <c r="H45" s="13">
        <v>10</v>
      </c>
      <c r="I45" s="13" t="s">
        <v>91</v>
      </c>
      <c r="J45" s="13" t="s">
        <v>92</v>
      </c>
      <c r="K45" s="13">
        <v>4</v>
      </c>
      <c r="L45" s="19">
        <v>1000000</v>
      </c>
      <c r="M45" s="19">
        <v>0</v>
      </c>
      <c r="N45" s="19">
        <v>1000000</v>
      </c>
      <c r="O45" s="16">
        <v>0</v>
      </c>
      <c r="P45" s="19">
        <v>0</v>
      </c>
      <c r="Q45" s="19">
        <v>0</v>
      </c>
      <c r="R45" s="19">
        <v>0</v>
      </c>
      <c r="S45" s="17">
        <v>0</v>
      </c>
      <c r="T45" s="16">
        <v>0</v>
      </c>
      <c r="U45" s="20" t="s">
        <v>131</v>
      </c>
      <c r="V45" s="16">
        <v>0</v>
      </c>
      <c r="W45" s="20" t="s">
        <v>131</v>
      </c>
      <c r="X45" s="16">
        <v>0</v>
      </c>
      <c r="Y45" s="20" t="s">
        <v>131</v>
      </c>
    </row>
    <row r="46" spans="2:25" ht="63.75" x14ac:dyDescent="0.25">
      <c r="B46" s="13" t="s">
        <v>74</v>
      </c>
      <c r="C46" s="47" t="s">
        <v>102</v>
      </c>
      <c r="D46" s="13" t="s">
        <v>72</v>
      </c>
      <c r="E46" s="18" t="s">
        <v>75</v>
      </c>
      <c r="F46" s="13" t="s">
        <v>57</v>
      </c>
      <c r="G46" s="13" t="s">
        <v>76</v>
      </c>
      <c r="H46" s="13">
        <v>10</v>
      </c>
      <c r="I46" s="13" t="s">
        <v>96</v>
      </c>
      <c r="J46" s="13" t="s">
        <v>88</v>
      </c>
      <c r="K46" s="13">
        <v>3</v>
      </c>
      <c r="L46" s="19">
        <v>966000</v>
      </c>
      <c r="M46" s="19">
        <v>0</v>
      </c>
      <c r="N46" s="19">
        <v>0</v>
      </c>
      <c r="O46" s="16">
        <v>966000</v>
      </c>
      <c r="P46" s="19">
        <v>0</v>
      </c>
      <c r="Q46" s="19">
        <v>0</v>
      </c>
      <c r="R46" s="19">
        <v>0</v>
      </c>
      <c r="S46" s="17">
        <v>966000</v>
      </c>
      <c r="T46" s="16">
        <v>657555.63</v>
      </c>
      <c r="U46" s="20">
        <v>0.68069940993788824</v>
      </c>
      <c r="V46" s="16">
        <v>381875.63</v>
      </c>
      <c r="W46" s="20">
        <v>0.3953163871635611</v>
      </c>
      <c r="X46" s="16">
        <v>367380.03</v>
      </c>
      <c r="Y46" s="20">
        <v>0.38031059006211182</v>
      </c>
    </row>
    <row r="47" spans="2:25" ht="38.25" x14ac:dyDescent="0.25">
      <c r="B47" s="13" t="s">
        <v>77</v>
      </c>
      <c r="C47" s="47" t="s">
        <v>103</v>
      </c>
      <c r="D47" s="13" t="s">
        <v>58</v>
      </c>
      <c r="E47" s="18" t="s">
        <v>78</v>
      </c>
      <c r="F47" s="13" t="s">
        <v>57</v>
      </c>
      <c r="G47" s="13" t="s">
        <v>79</v>
      </c>
      <c r="H47" s="13">
        <v>10</v>
      </c>
      <c r="I47" s="13" t="s">
        <v>107</v>
      </c>
      <c r="J47" s="46" t="s">
        <v>108</v>
      </c>
      <c r="K47" s="13">
        <v>3</v>
      </c>
      <c r="L47" s="19">
        <v>681000</v>
      </c>
      <c r="M47" s="19">
        <v>0</v>
      </c>
      <c r="N47" s="19">
        <v>0</v>
      </c>
      <c r="O47" s="16">
        <v>681000</v>
      </c>
      <c r="P47" s="19">
        <v>0</v>
      </c>
      <c r="Q47" s="19">
        <v>0</v>
      </c>
      <c r="R47" s="19">
        <v>0</v>
      </c>
      <c r="S47" s="17">
        <v>681000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38.25" x14ac:dyDescent="0.25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91</v>
      </c>
      <c r="J48" s="13" t="s">
        <v>92</v>
      </c>
      <c r="K48" s="13">
        <v>3</v>
      </c>
      <c r="L48" s="19">
        <v>16349000</v>
      </c>
      <c r="M48" s="19">
        <v>0</v>
      </c>
      <c r="N48" s="19">
        <v>0</v>
      </c>
      <c r="O48" s="16">
        <v>16349000</v>
      </c>
      <c r="P48" s="19">
        <v>0</v>
      </c>
      <c r="Q48" s="19">
        <v>0</v>
      </c>
      <c r="R48" s="19">
        <v>0</v>
      </c>
      <c r="S48" s="17">
        <v>16349000</v>
      </c>
      <c r="T48" s="16">
        <v>14388826</v>
      </c>
      <c r="U48" s="20">
        <v>0.88010434888984035</v>
      </c>
      <c r="V48" s="16">
        <v>9813748.5800000001</v>
      </c>
      <c r="W48" s="20">
        <v>0.60026598446388157</v>
      </c>
      <c r="X48" s="16">
        <v>9813748.5800000001</v>
      </c>
      <c r="Y48" s="20">
        <v>0.60026598446388157</v>
      </c>
    </row>
    <row r="49" spans="2:25" ht="38.25" x14ac:dyDescent="0.25">
      <c r="B49" s="13" t="s">
        <v>80</v>
      </c>
      <c r="C49" s="22" t="s">
        <v>104</v>
      </c>
      <c r="D49" s="13" t="s">
        <v>81</v>
      </c>
      <c r="E49" s="18" t="s">
        <v>82</v>
      </c>
      <c r="F49" s="13" t="s">
        <v>57</v>
      </c>
      <c r="G49" s="13" t="s">
        <v>83</v>
      </c>
      <c r="H49" s="13">
        <v>10</v>
      </c>
      <c r="I49" s="13" t="s">
        <v>107</v>
      </c>
      <c r="J49" s="46" t="s">
        <v>108</v>
      </c>
      <c r="K49" s="13" t="s">
        <v>85</v>
      </c>
      <c r="L49" s="19">
        <v>1293000</v>
      </c>
      <c r="M49" s="19">
        <v>0</v>
      </c>
      <c r="N49" s="19">
        <v>0</v>
      </c>
      <c r="O49" s="16">
        <v>1293000</v>
      </c>
      <c r="P49" s="19">
        <v>0</v>
      </c>
      <c r="Q49" s="19">
        <v>0</v>
      </c>
      <c r="R49" s="19">
        <v>0</v>
      </c>
      <c r="S49" s="17">
        <v>1293000</v>
      </c>
      <c r="T49" s="16">
        <v>0</v>
      </c>
      <c r="U49" s="20">
        <v>0</v>
      </c>
      <c r="V49" s="16">
        <v>0</v>
      </c>
      <c r="W49" s="20">
        <v>0</v>
      </c>
      <c r="X49" s="16">
        <v>0</v>
      </c>
      <c r="Y49" s="20">
        <v>0</v>
      </c>
    </row>
    <row r="50" spans="2:25" ht="38.25" x14ac:dyDescent="0.25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133</v>
      </c>
      <c r="J50" s="46" t="s">
        <v>108</v>
      </c>
      <c r="K50" s="13" t="s">
        <v>85</v>
      </c>
      <c r="L50" s="19">
        <v>0</v>
      </c>
      <c r="M50" s="19">
        <v>1233012</v>
      </c>
      <c r="N50" s="19">
        <v>0</v>
      </c>
      <c r="O50" s="16">
        <v>1233012</v>
      </c>
      <c r="P50" s="19">
        <v>0</v>
      </c>
      <c r="Q50" s="19">
        <v>0</v>
      </c>
      <c r="R50" s="19">
        <v>0</v>
      </c>
      <c r="S50" s="17">
        <v>1233012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91</v>
      </c>
      <c r="J51" s="13" t="s">
        <v>92</v>
      </c>
      <c r="K51" s="13">
        <v>3</v>
      </c>
      <c r="L51" s="19">
        <v>3648952</v>
      </c>
      <c r="M51" s="19">
        <v>0</v>
      </c>
      <c r="N51" s="19">
        <v>0</v>
      </c>
      <c r="O51" s="16">
        <v>3648952</v>
      </c>
      <c r="P51" s="19">
        <v>0</v>
      </c>
      <c r="Q51" s="19">
        <v>0</v>
      </c>
      <c r="R51" s="19">
        <v>0</v>
      </c>
      <c r="S51" s="17">
        <v>3648952</v>
      </c>
      <c r="T51" s="16">
        <v>3398065.26</v>
      </c>
      <c r="U51" s="20">
        <v>0.93124416544805189</v>
      </c>
      <c r="V51" s="16">
        <v>3398065.26</v>
      </c>
      <c r="W51" s="20">
        <v>0.93124416544805189</v>
      </c>
      <c r="X51" s="16">
        <v>3398065.26</v>
      </c>
      <c r="Y51" s="20">
        <v>0.93124416544805189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132</v>
      </c>
      <c r="J52" s="13" t="s">
        <v>92</v>
      </c>
      <c r="K52" s="13" t="s">
        <v>85</v>
      </c>
      <c r="L52" s="19">
        <v>0</v>
      </c>
      <c r="M52" s="19">
        <v>4619881</v>
      </c>
      <c r="N52" s="19">
        <v>0</v>
      </c>
      <c r="O52" s="16">
        <v>4619881</v>
      </c>
      <c r="P52" s="19">
        <v>0</v>
      </c>
      <c r="Q52" s="19">
        <v>0</v>
      </c>
      <c r="R52" s="19">
        <v>0</v>
      </c>
      <c r="S52" s="17">
        <v>4619881</v>
      </c>
      <c r="T52" s="16">
        <v>0</v>
      </c>
      <c r="U52" s="20">
        <v>0</v>
      </c>
      <c r="V52" s="16">
        <v>0</v>
      </c>
      <c r="W52" s="20">
        <v>0</v>
      </c>
      <c r="X52" s="16">
        <v>0</v>
      </c>
      <c r="Y52" s="20">
        <v>0</v>
      </c>
    </row>
    <row r="53" spans="2:25" ht="39" thickBot="1" x14ac:dyDescent="0.3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91</v>
      </c>
      <c r="J53" s="13" t="s">
        <v>92</v>
      </c>
      <c r="K53" s="13" t="s">
        <v>85</v>
      </c>
      <c r="L53" s="19">
        <v>3682048</v>
      </c>
      <c r="M53" s="19">
        <v>0</v>
      </c>
      <c r="N53" s="19">
        <v>0</v>
      </c>
      <c r="O53" s="16">
        <v>3682048</v>
      </c>
      <c r="P53" s="19">
        <v>0</v>
      </c>
      <c r="Q53" s="19">
        <v>0</v>
      </c>
      <c r="R53" s="19">
        <v>0</v>
      </c>
      <c r="S53" s="17">
        <v>3682048</v>
      </c>
      <c r="T53" s="16">
        <v>811397.3</v>
      </c>
      <c r="U53" s="20">
        <v>0.22036575840401865</v>
      </c>
      <c r="V53" s="16">
        <v>0</v>
      </c>
      <c r="W53" s="20">
        <v>0</v>
      </c>
      <c r="X53" s="16">
        <v>0</v>
      </c>
      <c r="Y53" s="20">
        <v>0</v>
      </c>
    </row>
    <row r="54" spans="2:25" ht="13.5" thickTop="1" x14ac:dyDescent="0.25">
      <c r="B54" s="14" t="s">
        <v>41</v>
      </c>
      <c r="C54" s="15"/>
      <c r="D54" s="14"/>
      <c r="E54" s="26"/>
      <c r="F54" s="14"/>
      <c r="G54" s="14"/>
      <c r="H54" s="14"/>
      <c r="I54" s="14"/>
      <c r="J54" s="14"/>
      <c r="K54" s="14"/>
      <c r="L54" s="27">
        <f>SUM(L5:L53)</f>
        <v>2403460000</v>
      </c>
      <c r="M54" s="27">
        <f t="shared" ref="M54:X54" si="0">SUM(M5:M53)</f>
        <v>289508104</v>
      </c>
      <c r="N54" s="27">
        <f t="shared" si="0"/>
        <v>155231351</v>
      </c>
      <c r="O54" s="27">
        <f t="shared" si="0"/>
        <v>2537736753</v>
      </c>
      <c r="P54" s="27">
        <f t="shared" si="0"/>
        <v>0</v>
      </c>
      <c r="Q54" s="27">
        <f t="shared" si="0"/>
        <v>0</v>
      </c>
      <c r="R54" s="27">
        <f t="shared" si="0"/>
        <v>-34247.379999999997</v>
      </c>
      <c r="S54" s="27">
        <f t="shared" si="0"/>
        <v>2537702505.6199999</v>
      </c>
      <c r="T54" s="27">
        <f t="shared" si="0"/>
        <v>1565447924.7199998</v>
      </c>
      <c r="U54" s="38">
        <f>T54/$S54</f>
        <v>0.61687606063088818</v>
      </c>
      <c r="V54" s="27">
        <f t="shared" si="0"/>
        <v>1417766032.04</v>
      </c>
      <c r="W54" s="38">
        <f>V54/$S54</f>
        <v>0.55868094424000181</v>
      </c>
      <c r="X54" s="27">
        <f t="shared" si="0"/>
        <v>1414029992.9699996</v>
      </c>
      <c r="Y54" s="38">
        <f>X54/$S54</f>
        <v>0.55720873106224489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AGO/2024
&amp;CRESOLUÇÃO CNJ Nº 102 - ANEXO II - DOTAÇÃO E EXECUÇÃO ORÇAMENTÁRIA</oddHeader>
    <oddFooter>&amp;CPágina &amp;P de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5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7" sqref="O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68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42" t="s">
        <v>15</v>
      </c>
      <c r="N3" s="42" t="s">
        <v>16</v>
      </c>
      <c r="O3" s="54"/>
      <c r="P3" s="54"/>
      <c r="Q3" s="4" t="s">
        <v>17</v>
      </c>
      <c r="R3" s="4" t="s">
        <v>18</v>
      </c>
      <c r="S3" s="69"/>
      <c r="T3" s="43" t="s">
        <v>19</v>
      </c>
      <c r="U3" s="5" t="s">
        <v>20</v>
      </c>
      <c r="V3" s="43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4" t="s">
        <v>23</v>
      </c>
      <c r="C4" s="44" t="s">
        <v>24</v>
      </c>
      <c r="D4" s="62"/>
      <c r="E4" s="62"/>
      <c r="F4" s="44" t="s">
        <v>25</v>
      </c>
      <c r="G4" s="44" t="s">
        <v>26</v>
      </c>
      <c r="H4" s="62"/>
      <c r="I4" s="44" t="s">
        <v>23</v>
      </c>
      <c r="J4" s="44" t="s">
        <v>24</v>
      </c>
      <c r="K4" s="62"/>
      <c r="L4" s="44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24825394.239999998</v>
      </c>
      <c r="U5" s="20">
        <v>0.60414253507420634</v>
      </c>
      <c r="V5" s="25">
        <v>24752515.260000002</v>
      </c>
      <c r="W5" s="30">
        <v>0.60236897646300502</v>
      </c>
      <c r="X5" s="25">
        <v>21937874.030000001</v>
      </c>
      <c r="Y5" s="30">
        <v>0.53387280389158476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126568588.45999999</v>
      </c>
      <c r="U6" s="20">
        <v>0.70377044430207003</v>
      </c>
      <c r="V6" s="16">
        <v>126568588.45999999</v>
      </c>
      <c r="W6" s="20">
        <v>0.70377044430207003</v>
      </c>
      <c r="X6" s="16">
        <v>125885624.84</v>
      </c>
      <c r="Y6" s="20">
        <v>0.69997290167211934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3125165.67</v>
      </c>
      <c r="U7" s="20">
        <v>0.8224120184210526</v>
      </c>
      <c r="V7" s="16">
        <v>3125165.67</v>
      </c>
      <c r="W7" s="20">
        <v>0.8224120184210526</v>
      </c>
      <c r="X7" s="16">
        <v>3125165.67</v>
      </c>
      <c r="Y7" s="20">
        <v>0.8224120184210526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251053060.59999999</v>
      </c>
      <c r="U8" s="20">
        <v>0.87786008469034871</v>
      </c>
      <c r="V8" s="16">
        <v>251053060.59999999</v>
      </c>
      <c r="W8" s="20">
        <v>0.87786008469034871</v>
      </c>
      <c r="X8" s="16">
        <v>251053060.59999999</v>
      </c>
      <c r="Y8" s="20">
        <v>0.87786008469034871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41304287.82</v>
      </c>
      <c r="U10" s="20">
        <v>0.49944121377008743</v>
      </c>
      <c r="V10" s="16">
        <v>41304287.82</v>
      </c>
      <c r="W10" s="20">
        <v>0.49944121377008743</v>
      </c>
      <c r="X10" s="16">
        <v>41304287.82</v>
      </c>
      <c r="Y10" s="20">
        <v>0.49944121377008743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74927288.420000002</v>
      </c>
      <c r="U11" s="20">
        <v>0.55501695125925932</v>
      </c>
      <c r="V11" s="16">
        <v>74927288.420000002</v>
      </c>
      <c r="W11" s="20">
        <v>0.55501695125925932</v>
      </c>
      <c r="X11" s="16">
        <v>74927288.420000002</v>
      </c>
      <c r="Y11" s="20">
        <v>0.55501695125925932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798232576.39999998</v>
      </c>
      <c r="U12" s="20">
        <v>0.71464198790167832</v>
      </c>
      <c r="V12" s="19">
        <v>796607232.30999994</v>
      </c>
      <c r="W12" s="31">
        <v>0.71318684917915165</v>
      </c>
      <c r="X12" s="19">
        <v>796602872.00999999</v>
      </c>
      <c r="Y12" s="31">
        <v>0.713182945487982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159509043.86000001</v>
      </c>
      <c r="U13" s="20">
        <v>0.66950499751859383</v>
      </c>
      <c r="V13" s="19">
        <v>154740761.71000001</v>
      </c>
      <c r="W13" s="31">
        <v>0.64949115597236995</v>
      </c>
      <c r="X13" s="19">
        <v>154699592.11000001</v>
      </c>
      <c r="Y13" s="31">
        <v>0.64931835540709271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38668.269999999997</v>
      </c>
      <c r="W14" s="20">
        <v>0.266677724137931</v>
      </c>
      <c r="X14" s="16">
        <v>38668.269999999997</v>
      </c>
      <c r="Y14" s="20">
        <v>0.266677724137931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323085.03999999998</v>
      </c>
      <c r="W15" s="20">
        <v>0.32308503999999999</v>
      </c>
      <c r="X15" s="16">
        <v>323085.03999999998</v>
      </c>
      <c r="Y15" s="20">
        <v>0.32308503999999999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3012352.4</v>
      </c>
      <c r="U16" s="20">
        <v>0.66125150695901158</v>
      </c>
      <c r="V16" s="16">
        <v>2382615.61</v>
      </c>
      <c r="W16" s="20">
        <v>0.52301588705775748</v>
      </c>
      <c r="X16" s="16">
        <v>2382615.61</v>
      </c>
      <c r="Y16" s="20">
        <v>0.52301588705775748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6602482.2400000002</v>
      </c>
      <c r="U18" s="20">
        <v>0.61128434774557916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1662478.57</v>
      </c>
      <c r="U28" s="20">
        <v>0.48333780674902366</v>
      </c>
      <c r="V28" s="16">
        <v>742065.48</v>
      </c>
      <c r="W28" s="20">
        <v>0.21574311274722865</v>
      </c>
      <c r="X28" s="16">
        <v>742065.48</v>
      </c>
      <c r="Y28" s="20">
        <v>0.21574311274722865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3" t="s">
        <v>65</v>
      </c>
      <c r="C34" s="47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6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1" x14ac:dyDescent="0.25">
      <c r="B35" s="13" t="s">
        <v>65</v>
      </c>
      <c r="C35" s="47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128825632.98</v>
      </c>
      <c r="U36" s="20">
        <v>0.89383941068293304</v>
      </c>
      <c r="V36" s="16">
        <v>81407996.840000004</v>
      </c>
      <c r="W36" s="20">
        <v>0.56483848933729242</v>
      </c>
      <c r="X36" s="16">
        <v>79531772.060000002</v>
      </c>
      <c r="Y36" s="20">
        <v>0.55182055484032566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12708838</v>
      </c>
      <c r="O38" s="16">
        <v>69191162</v>
      </c>
      <c r="P38" s="19">
        <v>0</v>
      </c>
      <c r="Q38" s="19">
        <v>0</v>
      </c>
      <c r="R38" s="19">
        <v>0</v>
      </c>
      <c r="S38" s="17">
        <v>69191162</v>
      </c>
      <c r="T38" s="16">
        <v>11616642.98</v>
      </c>
      <c r="U38" s="20">
        <v>0.16789200591832812</v>
      </c>
      <c r="V38" s="16">
        <v>4116642.98</v>
      </c>
      <c r="W38" s="20">
        <v>5.9496659125337421E-2</v>
      </c>
      <c r="X38" s="16">
        <v>4116642.98</v>
      </c>
      <c r="Y38" s="20">
        <v>5.9496659125337421E-2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6" t="s">
        <v>92</v>
      </c>
      <c r="K39" s="13">
        <v>4</v>
      </c>
      <c r="L39" s="19">
        <v>0</v>
      </c>
      <c r="M39" s="19">
        <v>4520838</v>
      </c>
      <c r="N39" s="19">
        <v>0</v>
      </c>
      <c r="O39" s="16">
        <v>4520838</v>
      </c>
      <c r="P39" s="19">
        <v>0</v>
      </c>
      <c r="Q39" s="19">
        <v>0</v>
      </c>
      <c r="R39" s="19">
        <v>0</v>
      </c>
      <c r="S39" s="17">
        <v>4520838</v>
      </c>
      <c r="T39" s="16">
        <v>1080865.8</v>
      </c>
      <c r="U39" s="20">
        <v>0.23908527578294114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3</v>
      </c>
      <c r="L40" s="19">
        <v>1675603</v>
      </c>
      <c r="M40" s="19">
        <v>0</v>
      </c>
      <c r="N40" s="19">
        <v>0</v>
      </c>
      <c r="O40" s="16">
        <v>1675603</v>
      </c>
      <c r="P40" s="19">
        <v>0</v>
      </c>
      <c r="Q40" s="19">
        <v>0</v>
      </c>
      <c r="R40" s="19">
        <v>0</v>
      </c>
      <c r="S40" s="17">
        <v>1675603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65</v>
      </c>
      <c r="C41" s="47" t="s">
        <v>97</v>
      </c>
      <c r="D41" s="13" t="s">
        <v>58</v>
      </c>
      <c r="E41" s="13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5423258</v>
      </c>
      <c r="M41" s="19">
        <v>0</v>
      </c>
      <c r="N41" s="19">
        <v>0</v>
      </c>
      <c r="O41" s="16">
        <v>5423258</v>
      </c>
      <c r="P41" s="19">
        <v>0</v>
      </c>
      <c r="Q41" s="19">
        <v>0</v>
      </c>
      <c r="R41" s="19">
        <v>0</v>
      </c>
      <c r="S41" s="17">
        <v>5423258</v>
      </c>
      <c r="T41" s="16">
        <v>4816630.2699999996</v>
      </c>
      <c r="U41" s="20">
        <v>0.88814330242079564</v>
      </c>
      <c r="V41" s="16">
        <v>2764382.06</v>
      </c>
      <c r="W41" s="20">
        <v>0.50972718981837117</v>
      </c>
      <c r="X41" s="16">
        <v>2764382.06</v>
      </c>
      <c r="Y41" s="20">
        <v>0.50972718981837117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107</v>
      </c>
      <c r="J42" s="18" t="s">
        <v>108</v>
      </c>
      <c r="K42" s="13">
        <v>4</v>
      </c>
      <c r="L42" s="19">
        <v>34018139</v>
      </c>
      <c r="M42" s="19">
        <v>0</v>
      </c>
      <c r="N42" s="19">
        <v>0</v>
      </c>
      <c r="O42" s="16">
        <v>34018139</v>
      </c>
      <c r="P42" s="19">
        <v>0</v>
      </c>
      <c r="Q42" s="19">
        <v>0</v>
      </c>
      <c r="R42" s="19">
        <v>0</v>
      </c>
      <c r="S42" s="17">
        <v>34018139</v>
      </c>
      <c r="T42" s="16">
        <v>33487826.940000001</v>
      </c>
      <c r="U42" s="20">
        <v>0.9844109032537024</v>
      </c>
      <c r="V42" s="16">
        <v>7257633.54</v>
      </c>
      <c r="W42" s="20">
        <v>0.21334598991438067</v>
      </c>
      <c r="X42" s="16">
        <v>7257633.54</v>
      </c>
      <c r="Y42" s="20">
        <v>0.21334598991438067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3</v>
      </c>
      <c r="L43" s="19">
        <v>51998536</v>
      </c>
      <c r="M43" s="19">
        <v>0</v>
      </c>
      <c r="N43" s="19">
        <v>12291162</v>
      </c>
      <c r="O43" s="16">
        <v>39707374</v>
      </c>
      <c r="P43" s="19"/>
      <c r="Q43" s="19"/>
      <c r="R43" s="19"/>
      <c r="S43" s="17">
        <v>39707374</v>
      </c>
      <c r="T43" s="16">
        <v>38196026.170000002</v>
      </c>
      <c r="U43" s="20">
        <v>0.96193785491833339</v>
      </c>
      <c r="V43" s="16">
        <v>19088616.75</v>
      </c>
      <c r="W43" s="20">
        <v>0.4807322879120639</v>
      </c>
      <c r="X43" s="16">
        <v>19056354.489999998</v>
      </c>
      <c r="Y43" s="20">
        <v>0.4799197874430074</v>
      </c>
    </row>
    <row r="44" spans="2:25" ht="63.75" x14ac:dyDescent="0.25">
      <c r="B44" s="13" t="s">
        <v>65</v>
      </c>
      <c r="C44" s="47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4</v>
      </c>
      <c r="L44" s="19">
        <v>3850000</v>
      </c>
      <c r="M44" s="19">
        <v>12291162</v>
      </c>
      <c r="N44" s="19">
        <v>0</v>
      </c>
      <c r="O44" s="16">
        <v>16141162</v>
      </c>
      <c r="P44" s="19">
        <v>0</v>
      </c>
      <c r="Q44" s="19">
        <v>0</v>
      </c>
      <c r="R44" s="19">
        <v>0</v>
      </c>
      <c r="S44" s="17">
        <v>16141162</v>
      </c>
      <c r="T44" s="16">
        <v>3848644.1</v>
      </c>
      <c r="U44" s="20">
        <v>0.23843661937102176</v>
      </c>
      <c r="V44" s="16">
        <v>81561.600000000006</v>
      </c>
      <c r="W44" s="20">
        <v>5.0530191072984711E-3</v>
      </c>
      <c r="X44" s="16">
        <v>81561.600000000006</v>
      </c>
      <c r="Y44" s="20">
        <v>5.0530191072984711E-3</v>
      </c>
    </row>
    <row r="45" spans="2:25" ht="63.75" x14ac:dyDescent="0.25">
      <c r="B45" s="13" t="s">
        <v>65</v>
      </c>
      <c r="C45" s="47" t="s">
        <v>97</v>
      </c>
      <c r="D45" s="13" t="s">
        <v>72</v>
      </c>
      <c r="E45" s="18" t="s">
        <v>73</v>
      </c>
      <c r="F45" s="13" t="s">
        <v>57</v>
      </c>
      <c r="G45" s="13" t="s">
        <v>127</v>
      </c>
      <c r="H45" s="13">
        <v>10</v>
      </c>
      <c r="I45" s="13" t="s">
        <v>91</v>
      </c>
      <c r="J45" s="13" t="s">
        <v>92</v>
      </c>
      <c r="K45" s="13">
        <v>3</v>
      </c>
      <c r="L45" s="19">
        <v>4139735</v>
      </c>
      <c r="M45" s="19">
        <v>0</v>
      </c>
      <c r="N45" s="19">
        <v>0</v>
      </c>
      <c r="O45" s="16">
        <v>4139735</v>
      </c>
      <c r="P45" s="19">
        <v>0</v>
      </c>
      <c r="Q45" s="19">
        <v>0</v>
      </c>
      <c r="R45" s="19">
        <v>0</v>
      </c>
      <c r="S45" s="17">
        <v>4139735</v>
      </c>
      <c r="T45" s="16">
        <v>3444701.88</v>
      </c>
      <c r="U45" s="20">
        <v>0.83210685708143151</v>
      </c>
      <c r="V45" s="16">
        <v>2887331.88</v>
      </c>
      <c r="W45" s="20">
        <v>0.69746780409857145</v>
      </c>
      <c r="X45" s="16">
        <v>2846904.38</v>
      </c>
      <c r="Y45" s="20">
        <v>0.68770208237966923</v>
      </c>
    </row>
    <row r="46" spans="2:25" ht="38.25" x14ac:dyDescent="0.25">
      <c r="B46" s="13" t="s">
        <v>65</v>
      </c>
      <c r="C46" s="47" t="s">
        <v>97</v>
      </c>
      <c r="D46" s="13" t="s">
        <v>58</v>
      </c>
      <c r="E46" s="18" t="s">
        <v>119</v>
      </c>
      <c r="F46" s="13" t="s">
        <v>57</v>
      </c>
      <c r="G46" s="13" t="s">
        <v>120</v>
      </c>
      <c r="H46" s="13">
        <v>10</v>
      </c>
      <c r="I46" s="13" t="s">
        <v>91</v>
      </c>
      <c r="J46" s="13" t="s">
        <v>92</v>
      </c>
      <c r="K46" s="13">
        <v>4</v>
      </c>
      <c r="L46" s="19">
        <v>1000000</v>
      </c>
      <c r="M46" s="19">
        <v>0</v>
      </c>
      <c r="N46" s="19">
        <v>1000000</v>
      </c>
      <c r="O46" s="16">
        <v>0</v>
      </c>
      <c r="P46" s="19">
        <v>0</v>
      </c>
      <c r="Q46" s="19">
        <v>0</v>
      </c>
      <c r="R46" s="19">
        <v>0</v>
      </c>
      <c r="S46" s="17">
        <v>0</v>
      </c>
      <c r="T46" s="16">
        <v>0</v>
      </c>
      <c r="U46" s="20" t="s">
        <v>131</v>
      </c>
      <c r="V46" s="16">
        <v>0</v>
      </c>
      <c r="W46" s="20" t="s">
        <v>131</v>
      </c>
      <c r="X46" s="16">
        <v>0</v>
      </c>
      <c r="Y46" s="20" t="s">
        <v>131</v>
      </c>
    </row>
    <row r="47" spans="2:25" ht="63.75" x14ac:dyDescent="0.25">
      <c r="B47" s="13" t="s">
        <v>74</v>
      </c>
      <c r="C47" s="47" t="s">
        <v>102</v>
      </c>
      <c r="D47" s="13" t="s">
        <v>72</v>
      </c>
      <c r="E47" s="18" t="s">
        <v>75</v>
      </c>
      <c r="F47" s="13" t="s">
        <v>57</v>
      </c>
      <c r="G47" s="13" t="s">
        <v>76</v>
      </c>
      <c r="H47" s="13">
        <v>10</v>
      </c>
      <c r="I47" s="13" t="s">
        <v>96</v>
      </c>
      <c r="J47" s="46" t="s">
        <v>88</v>
      </c>
      <c r="K47" s="13">
        <v>3</v>
      </c>
      <c r="L47" s="19">
        <v>966000</v>
      </c>
      <c r="M47" s="19">
        <v>0</v>
      </c>
      <c r="N47" s="19">
        <v>0</v>
      </c>
      <c r="O47" s="16">
        <v>966000</v>
      </c>
      <c r="P47" s="19">
        <v>0</v>
      </c>
      <c r="Q47" s="19">
        <v>0</v>
      </c>
      <c r="R47" s="19">
        <v>0</v>
      </c>
      <c r="S47" s="17">
        <v>966000</v>
      </c>
      <c r="T47" s="16">
        <v>677943.07</v>
      </c>
      <c r="U47" s="20">
        <v>0.70180442028985501</v>
      </c>
      <c r="V47" s="16">
        <v>435673.47</v>
      </c>
      <c r="W47" s="20">
        <v>0.45100773291925461</v>
      </c>
      <c r="X47" s="16">
        <v>423545.07</v>
      </c>
      <c r="Y47" s="20">
        <v>0.43845245341614908</v>
      </c>
    </row>
    <row r="48" spans="2:25" ht="38.25" x14ac:dyDescent="0.25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107</v>
      </c>
      <c r="J48" s="13" t="s">
        <v>108</v>
      </c>
      <c r="K48" s="13">
        <v>3</v>
      </c>
      <c r="L48" s="19">
        <v>681000</v>
      </c>
      <c r="M48" s="19">
        <v>0</v>
      </c>
      <c r="N48" s="19">
        <v>0</v>
      </c>
      <c r="O48" s="16">
        <v>681000</v>
      </c>
      <c r="P48" s="19">
        <v>0</v>
      </c>
      <c r="Q48" s="19">
        <v>0</v>
      </c>
      <c r="R48" s="19">
        <v>0</v>
      </c>
      <c r="S48" s="17">
        <v>681000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38.25" x14ac:dyDescent="0.25">
      <c r="B49" s="13" t="s">
        <v>77</v>
      </c>
      <c r="C49" s="22" t="s">
        <v>103</v>
      </c>
      <c r="D49" s="13" t="s">
        <v>58</v>
      </c>
      <c r="E49" s="18" t="s">
        <v>78</v>
      </c>
      <c r="F49" s="13" t="s">
        <v>57</v>
      </c>
      <c r="G49" s="13" t="s">
        <v>79</v>
      </c>
      <c r="H49" s="13">
        <v>10</v>
      </c>
      <c r="I49" s="13" t="s">
        <v>91</v>
      </c>
      <c r="J49" s="46" t="s">
        <v>92</v>
      </c>
      <c r="K49" s="13">
        <v>3</v>
      </c>
      <c r="L49" s="19">
        <v>16349000</v>
      </c>
      <c r="M49" s="19">
        <v>0</v>
      </c>
      <c r="N49" s="19">
        <v>0</v>
      </c>
      <c r="O49" s="16">
        <v>16349000</v>
      </c>
      <c r="P49" s="19">
        <v>0</v>
      </c>
      <c r="Q49" s="19">
        <v>0</v>
      </c>
      <c r="R49" s="19">
        <v>0</v>
      </c>
      <c r="S49" s="17">
        <v>16349000</v>
      </c>
      <c r="T49" s="16">
        <v>14463430.84</v>
      </c>
      <c r="U49" s="20">
        <v>0.88466761514465719</v>
      </c>
      <c r="V49" s="16">
        <v>11376737.65</v>
      </c>
      <c r="W49" s="20">
        <v>0.69586749342467435</v>
      </c>
      <c r="X49" s="16">
        <v>11376737.65</v>
      </c>
      <c r="Y49" s="20">
        <v>0.69586749342467435</v>
      </c>
    </row>
    <row r="50" spans="2:25" ht="38.25" x14ac:dyDescent="0.25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107</v>
      </c>
      <c r="J50" s="46" t="s">
        <v>108</v>
      </c>
      <c r="K50" s="13" t="s">
        <v>85</v>
      </c>
      <c r="L50" s="19">
        <v>1293000</v>
      </c>
      <c r="M50" s="19">
        <v>0</v>
      </c>
      <c r="N50" s="19">
        <v>0</v>
      </c>
      <c r="O50" s="16">
        <v>1293000</v>
      </c>
      <c r="P50" s="19">
        <v>0</v>
      </c>
      <c r="Q50" s="19">
        <v>0</v>
      </c>
      <c r="R50" s="19">
        <v>0</v>
      </c>
      <c r="S50" s="17">
        <v>1293000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133</v>
      </c>
      <c r="J51" s="13" t="s">
        <v>108</v>
      </c>
      <c r="K51" s="13" t="s">
        <v>85</v>
      </c>
      <c r="L51" s="19">
        <v>0</v>
      </c>
      <c r="M51" s="19">
        <v>1233012</v>
      </c>
      <c r="N51" s="19">
        <v>0</v>
      </c>
      <c r="O51" s="16">
        <v>1233012</v>
      </c>
      <c r="P51" s="19">
        <v>0</v>
      </c>
      <c r="Q51" s="19">
        <v>0</v>
      </c>
      <c r="R51" s="19">
        <v>0</v>
      </c>
      <c r="S51" s="17">
        <v>1233012</v>
      </c>
      <c r="T51" s="16">
        <v>0</v>
      </c>
      <c r="U51" s="20">
        <v>0</v>
      </c>
      <c r="V51" s="16">
        <v>0</v>
      </c>
      <c r="W51" s="20">
        <v>0</v>
      </c>
      <c r="X51" s="16">
        <v>0</v>
      </c>
      <c r="Y51" s="20">
        <v>0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91</v>
      </c>
      <c r="J52" s="13" t="s">
        <v>92</v>
      </c>
      <c r="K52" s="13">
        <v>3</v>
      </c>
      <c r="L52" s="19">
        <v>3648952</v>
      </c>
      <c r="M52" s="19">
        <v>0</v>
      </c>
      <c r="N52" s="19">
        <v>0</v>
      </c>
      <c r="O52" s="16">
        <v>3648952</v>
      </c>
      <c r="P52" s="19">
        <v>0</v>
      </c>
      <c r="Q52" s="19">
        <v>0</v>
      </c>
      <c r="R52" s="19">
        <v>0</v>
      </c>
      <c r="S52" s="17">
        <v>3648952</v>
      </c>
      <c r="T52" s="16">
        <v>3555657.54</v>
      </c>
      <c r="U52" s="20">
        <v>0.97443253295740806</v>
      </c>
      <c r="V52" s="16">
        <v>3409795.04</v>
      </c>
      <c r="W52" s="20">
        <v>0.93445872677963426</v>
      </c>
      <c r="X52" s="16">
        <v>3409795.04</v>
      </c>
      <c r="Y52" s="20">
        <v>0.93445872677963426</v>
      </c>
    </row>
    <row r="53" spans="2:25" ht="38.25" x14ac:dyDescent="0.25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132</v>
      </c>
      <c r="J53" s="13" t="s">
        <v>92</v>
      </c>
      <c r="K53" s="13" t="s">
        <v>85</v>
      </c>
      <c r="L53" s="19">
        <v>0</v>
      </c>
      <c r="M53" s="19">
        <v>4619881</v>
      </c>
      <c r="N53" s="19">
        <v>0</v>
      </c>
      <c r="O53" s="16">
        <v>4619881</v>
      </c>
      <c r="P53" s="19">
        <v>0</v>
      </c>
      <c r="Q53" s="19">
        <v>0</v>
      </c>
      <c r="R53" s="19">
        <v>0</v>
      </c>
      <c r="S53" s="17">
        <v>4619881</v>
      </c>
      <c r="T53" s="16">
        <v>0</v>
      </c>
      <c r="U53" s="20">
        <v>0</v>
      </c>
      <c r="V53" s="16">
        <v>0</v>
      </c>
      <c r="W53" s="20">
        <v>0</v>
      </c>
      <c r="X53" s="16">
        <v>0</v>
      </c>
      <c r="Y53" s="20">
        <v>0</v>
      </c>
    </row>
    <row r="54" spans="2:25" ht="39" thickBot="1" x14ac:dyDescent="0.3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91</v>
      </c>
      <c r="J54" s="13" t="s">
        <v>92</v>
      </c>
      <c r="K54" s="13" t="s">
        <v>85</v>
      </c>
      <c r="L54" s="19">
        <v>3682048</v>
      </c>
      <c r="M54" s="19">
        <v>0</v>
      </c>
      <c r="N54" s="19">
        <v>0</v>
      </c>
      <c r="O54" s="16">
        <v>3682048</v>
      </c>
      <c r="P54" s="19">
        <v>0</v>
      </c>
      <c r="Q54" s="19">
        <v>0</v>
      </c>
      <c r="R54" s="19">
        <v>0</v>
      </c>
      <c r="S54" s="17">
        <v>3682048</v>
      </c>
      <c r="T54" s="16">
        <v>1241597.3</v>
      </c>
      <c r="U54" s="20">
        <v>0.33720290990231527</v>
      </c>
      <c r="V54" s="16">
        <v>331397.3</v>
      </c>
      <c r="W54" s="20">
        <v>9.0003525212055902E-2</v>
      </c>
      <c r="X54" s="16">
        <v>331397.3</v>
      </c>
      <c r="Y54" s="20">
        <v>9.0003525212055902E-2</v>
      </c>
    </row>
    <row r="55" spans="2:25" ht="13.5" thickTop="1" x14ac:dyDescent="0.25">
      <c r="B55" s="14" t="s">
        <v>41</v>
      </c>
      <c r="C55" s="15"/>
      <c r="D55" s="14"/>
      <c r="E55" s="26"/>
      <c r="F55" s="14"/>
      <c r="G55" s="14"/>
      <c r="H55" s="14"/>
      <c r="I55" s="14"/>
      <c r="J55" s="14"/>
      <c r="K55" s="14"/>
      <c r="L55" s="27">
        <f>SUM(L5:L54)</f>
        <v>2403460000</v>
      </c>
      <c r="M55" s="27">
        <f t="shared" ref="M55:X55" si="0">SUM(M5:M54)</f>
        <v>315502104</v>
      </c>
      <c r="N55" s="27">
        <f t="shared" si="0"/>
        <v>181225351</v>
      </c>
      <c r="O55" s="27">
        <f t="shared" si="0"/>
        <v>2537736753</v>
      </c>
      <c r="P55" s="27">
        <f t="shared" si="0"/>
        <v>0</v>
      </c>
      <c r="Q55" s="27">
        <f t="shared" si="0"/>
        <v>0</v>
      </c>
      <c r="R55" s="27">
        <f t="shared" si="0"/>
        <v>-34247.379999999997</v>
      </c>
      <c r="S55" s="27">
        <f t="shared" si="0"/>
        <v>2537702505.6199999</v>
      </c>
      <c r="T55" s="27">
        <f t="shared" si="0"/>
        <v>1806831147.0399997</v>
      </c>
      <c r="U55" s="38">
        <f>T55/$S55</f>
        <v>0.71199486269118961</v>
      </c>
      <c r="V55" s="27">
        <f t="shared" si="0"/>
        <v>1652182509.7599998</v>
      </c>
      <c r="W55" s="38">
        <f>V55/$S55</f>
        <v>0.65105445027581987</v>
      </c>
      <c r="X55" s="27">
        <f t="shared" si="0"/>
        <v>1646678332.0699997</v>
      </c>
      <c r="Y55" s="38">
        <f>X55/$S55</f>
        <v>0.64888548930509515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SET/2024
&amp;CRESOLUÇÃO CNJ Nº 102 - ANEXO II - DOTAÇÃO E EXECUÇÃO ORÇAMENTÁRIA</oddHeader>
    <oddFooter>&amp;CPágina &amp;P de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6"/>
  <sheetViews>
    <sheetView showGridLines="0" tabSelected="1" zoomScale="80" zoomScaleNormal="80" workbookViewId="0">
      <selection activeCell="E7" sqref="E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5" t="s">
        <v>0</v>
      </c>
      <c r="C2" s="57"/>
      <c r="D2" s="57"/>
      <c r="E2" s="57"/>
      <c r="F2" s="57"/>
      <c r="G2" s="57"/>
      <c r="H2" s="57"/>
      <c r="I2" s="57"/>
      <c r="J2" s="57"/>
      <c r="K2" s="65"/>
      <c r="L2" s="53" t="s">
        <v>1</v>
      </c>
      <c r="M2" s="66" t="s">
        <v>2</v>
      </c>
      <c r="N2" s="67"/>
      <c r="O2" s="53" t="s">
        <v>3</v>
      </c>
      <c r="P2" s="53" t="s">
        <v>4</v>
      </c>
      <c r="Q2" s="55" t="s">
        <v>5</v>
      </c>
      <c r="R2" s="65"/>
      <c r="S2" s="68" t="s">
        <v>6</v>
      </c>
      <c r="T2" s="55" t="s">
        <v>7</v>
      </c>
      <c r="U2" s="56"/>
      <c r="V2" s="57"/>
      <c r="W2" s="56"/>
      <c r="X2" s="57"/>
      <c r="Y2" s="58"/>
    </row>
    <row r="3" spans="2:25" x14ac:dyDescent="0.25">
      <c r="B3" s="59" t="s">
        <v>8</v>
      </c>
      <c r="C3" s="60"/>
      <c r="D3" s="61" t="s">
        <v>9</v>
      </c>
      <c r="E3" s="61" t="s">
        <v>10</v>
      </c>
      <c r="F3" s="63" t="s">
        <v>11</v>
      </c>
      <c r="G3" s="64"/>
      <c r="H3" s="61" t="s">
        <v>12</v>
      </c>
      <c r="I3" s="59" t="s">
        <v>13</v>
      </c>
      <c r="J3" s="60"/>
      <c r="K3" s="61" t="s">
        <v>14</v>
      </c>
      <c r="L3" s="54"/>
      <c r="M3" s="50" t="s">
        <v>15</v>
      </c>
      <c r="N3" s="50" t="s">
        <v>16</v>
      </c>
      <c r="O3" s="54"/>
      <c r="P3" s="54"/>
      <c r="Q3" s="4" t="s">
        <v>17</v>
      </c>
      <c r="R3" s="4" t="s">
        <v>18</v>
      </c>
      <c r="S3" s="69"/>
      <c r="T3" s="51" t="s">
        <v>19</v>
      </c>
      <c r="U3" s="5" t="s">
        <v>20</v>
      </c>
      <c r="V3" s="51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2" t="s">
        <v>23</v>
      </c>
      <c r="C4" s="52" t="s">
        <v>24</v>
      </c>
      <c r="D4" s="62"/>
      <c r="E4" s="62"/>
      <c r="F4" s="52" t="s">
        <v>25</v>
      </c>
      <c r="G4" s="52" t="s">
        <v>26</v>
      </c>
      <c r="H4" s="62"/>
      <c r="I4" s="52" t="s">
        <v>23</v>
      </c>
      <c r="J4" s="52" t="s">
        <v>24</v>
      </c>
      <c r="K4" s="62"/>
      <c r="L4" s="52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27660292.5</v>
      </c>
      <c r="U5" s="20">
        <v>0.67313167598840351</v>
      </c>
      <c r="V5" s="25">
        <v>24752514.149999999</v>
      </c>
      <c r="W5" s="30">
        <v>0.60236894945041419</v>
      </c>
      <c r="X5" s="25">
        <v>24752514.149999999</v>
      </c>
      <c r="Y5" s="30">
        <v>0.60236894945041419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141781979.77000001</v>
      </c>
      <c r="U6" s="20">
        <v>0.78836280084054611</v>
      </c>
      <c r="V6" s="16">
        <v>141781979.77000001</v>
      </c>
      <c r="W6" s="20">
        <v>0.78836280084054611</v>
      </c>
      <c r="X6" s="16">
        <v>141781979.77000001</v>
      </c>
      <c r="Y6" s="20">
        <v>0.78836280084054611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3487298.37</v>
      </c>
      <c r="U7" s="20">
        <v>0.91771009736842113</v>
      </c>
      <c r="V7" s="16">
        <v>3487298.37</v>
      </c>
      <c r="W7" s="20">
        <v>0.91771009736842113</v>
      </c>
      <c r="X7" s="16">
        <v>3487298.37</v>
      </c>
      <c r="Y7" s="20">
        <v>0.91771009736842113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271322972</v>
      </c>
      <c r="U8" s="20">
        <v>0.94873811380396733</v>
      </c>
      <c r="V8" s="16">
        <v>271322972</v>
      </c>
      <c r="W8" s="20">
        <v>0.94873811380396733</v>
      </c>
      <c r="X8" s="16">
        <v>271322972</v>
      </c>
      <c r="Y8" s="20">
        <v>0.94873811380396733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48850995.390000001</v>
      </c>
      <c r="U10" s="20">
        <v>0.59069413175173213</v>
      </c>
      <c r="V10" s="16">
        <v>48850995.390000001</v>
      </c>
      <c r="W10" s="20">
        <v>0.59069413175173213</v>
      </c>
      <c r="X10" s="16">
        <v>48850995.390000001</v>
      </c>
      <c r="Y10" s="20">
        <v>0.59069413175173213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83918580.829999998</v>
      </c>
      <c r="U11" s="20">
        <v>0.62161911725925922</v>
      </c>
      <c r="V11" s="16">
        <v>83918580.829999998</v>
      </c>
      <c r="W11" s="20">
        <v>0.62161911725925922</v>
      </c>
      <c r="X11" s="16">
        <v>83918580.829999998</v>
      </c>
      <c r="Y11" s="20">
        <v>0.62161911725925922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885489428.17999995</v>
      </c>
      <c r="U12" s="20">
        <v>0.79276133789780467</v>
      </c>
      <c r="V12" s="19">
        <v>884219520.39999998</v>
      </c>
      <c r="W12" s="31">
        <v>0.79162441434045761</v>
      </c>
      <c r="X12" s="19">
        <v>884219520.39999998</v>
      </c>
      <c r="Y12" s="31">
        <v>0.79162441434045761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-100066.28999999166</v>
      </c>
      <c r="S13" s="17">
        <v>238183401.71000001</v>
      </c>
      <c r="T13" s="19">
        <v>161491332.94999999</v>
      </c>
      <c r="U13" s="20">
        <v>0.67801253903755909</v>
      </c>
      <c r="V13" s="19">
        <v>158126813.90000001</v>
      </c>
      <c r="W13" s="31">
        <v>0.66388678961150771</v>
      </c>
      <c r="X13" s="19">
        <v>158117056.69999999</v>
      </c>
      <c r="Y13" s="31">
        <v>0.66384582454034846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85712.77</v>
      </c>
      <c r="W14" s="20">
        <v>0.59112255172413797</v>
      </c>
      <c r="X14" s="16">
        <v>85712.77</v>
      </c>
      <c r="Y14" s="20">
        <v>0.59112255172413797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354046.22</v>
      </c>
      <c r="W15" s="20">
        <v>0.35404621999999997</v>
      </c>
      <c r="X15" s="16">
        <v>354046.22</v>
      </c>
      <c r="Y15" s="20">
        <v>0.35404621999999997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3394532.75</v>
      </c>
      <c r="U16" s="20">
        <v>0.7451451883117054</v>
      </c>
      <c r="V16" s="16">
        <v>2806551.09</v>
      </c>
      <c r="W16" s="20">
        <v>0.61607537604828588</v>
      </c>
      <c r="X16" s="16">
        <v>2806551.09</v>
      </c>
      <c r="Y16" s="20">
        <v>0.61607537604828588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6602482.2400000002</v>
      </c>
      <c r="U18" s="20">
        <v>0.61128434774557916</v>
      </c>
      <c r="V18" s="16">
        <v>479551.16000000003</v>
      </c>
      <c r="W18" s="20">
        <v>4.4398774187575228E-2</v>
      </c>
      <c r="X18" s="16">
        <v>479551.16000000003</v>
      </c>
      <c r="Y18" s="20">
        <v>4.4398774187575228E-2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3438947.05</v>
      </c>
      <c r="U28" s="20">
        <v>0.999816271119227</v>
      </c>
      <c r="V28" s="16">
        <v>742065.48</v>
      </c>
      <c r="W28" s="20">
        <v>0.21574311274722865</v>
      </c>
      <c r="X28" s="16">
        <v>742065.48</v>
      </c>
      <c r="Y28" s="20">
        <v>0.21574311274722865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3" t="s">
        <v>65</v>
      </c>
      <c r="C34" s="47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6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1" x14ac:dyDescent="0.25">
      <c r="B35" s="13" t="s">
        <v>65</v>
      </c>
      <c r="C35" s="47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129364643.61</v>
      </c>
      <c r="U36" s="20">
        <v>0.89757926379078323</v>
      </c>
      <c r="V36" s="16">
        <v>88785289.969999999</v>
      </c>
      <c r="W36" s="20">
        <v>0.61602485024403963</v>
      </c>
      <c r="X36" s="16">
        <v>88770786.420000002</v>
      </c>
      <c r="Y36" s="20">
        <v>0.6159242193037141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18458838</v>
      </c>
      <c r="O38" s="16">
        <v>63441162</v>
      </c>
      <c r="P38" s="19">
        <v>0</v>
      </c>
      <c r="Q38" s="19">
        <v>0</v>
      </c>
      <c r="R38" s="19">
        <v>0</v>
      </c>
      <c r="S38" s="17">
        <v>63441162</v>
      </c>
      <c r="T38" s="16">
        <v>28852088.100000001</v>
      </c>
      <c r="U38" s="20">
        <v>0.45478498801771633</v>
      </c>
      <c r="V38" s="16">
        <v>23258816.260000002</v>
      </c>
      <c r="W38" s="20">
        <v>0.3666202750195528</v>
      </c>
      <c r="X38" s="16">
        <v>23258816.260000002</v>
      </c>
      <c r="Y38" s="20">
        <v>0.3666202750195528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6" t="s">
        <v>92</v>
      </c>
      <c r="K39" s="13">
        <v>4</v>
      </c>
      <c r="L39" s="19">
        <v>0</v>
      </c>
      <c r="M39" s="19">
        <v>4520838</v>
      </c>
      <c r="N39" s="19">
        <v>0</v>
      </c>
      <c r="O39" s="16">
        <v>4520838</v>
      </c>
      <c r="P39" s="19">
        <v>0</v>
      </c>
      <c r="Q39" s="19">
        <v>0</v>
      </c>
      <c r="R39" s="19">
        <v>0</v>
      </c>
      <c r="S39" s="17">
        <v>4520838</v>
      </c>
      <c r="T39" s="16">
        <v>1080865.8</v>
      </c>
      <c r="U39" s="20">
        <v>0.23908527578294114</v>
      </c>
      <c r="V39" s="16">
        <v>187897.8</v>
      </c>
      <c r="W39" s="20">
        <v>4.1562604101275026E-2</v>
      </c>
      <c r="X39" s="16">
        <v>187897.8</v>
      </c>
      <c r="Y39" s="20">
        <v>4.1562604101275026E-2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3</v>
      </c>
      <c r="L40" s="19">
        <v>1675603</v>
      </c>
      <c r="M40" s="19">
        <v>0</v>
      </c>
      <c r="N40" s="19">
        <v>0</v>
      </c>
      <c r="O40" s="16">
        <v>1675603</v>
      </c>
      <c r="P40" s="19">
        <v>0</v>
      </c>
      <c r="Q40" s="19">
        <v>0</v>
      </c>
      <c r="R40" s="19">
        <v>0</v>
      </c>
      <c r="S40" s="17">
        <v>1675603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65</v>
      </c>
      <c r="C41" s="47" t="s">
        <v>97</v>
      </c>
      <c r="D41" s="13" t="s">
        <v>58</v>
      </c>
      <c r="E41" s="13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5423258</v>
      </c>
      <c r="M41" s="19">
        <v>0</v>
      </c>
      <c r="N41" s="19">
        <v>0</v>
      </c>
      <c r="O41" s="16">
        <v>5423258</v>
      </c>
      <c r="P41" s="19">
        <v>0</v>
      </c>
      <c r="Q41" s="19">
        <v>0</v>
      </c>
      <c r="R41" s="19">
        <v>0</v>
      </c>
      <c r="S41" s="17">
        <v>5423258</v>
      </c>
      <c r="T41" s="16">
        <v>4971776.2699999996</v>
      </c>
      <c r="U41" s="20">
        <v>0.91675082948294173</v>
      </c>
      <c r="V41" s="16">
        <v>3122553.12</v>
      </c>
      <c r="W41" s="20">
        <v>0.5757707119963682</v>
      </c>
      <c r="X41" s="16">
        <v>3122553.12</v>
      </c>
      <c r="Y41" s="20">
        <v>0.5757707119963682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107</v>
      </c>
      <c r="J42" s="18" t="s">
        <v>108</v>
      </c>
      <c r="K42" s="13">
        <v>4</v>
      </c>
      <c r="L42" s="19">
        <v>34018139</v>
      </c>
      <c r="M42" s="19">
        <v>0</v>
      </c>
      <c r="N42" s="19">
        <v>0</v>
      </c>
      <c r="O42" s="16">
        <v>34018139</v>
      </c>
      <c r="P42" s="19">
        <v>0</v>
      </c>
      <c r="Q42" s="19">
        <v>0</v>
      </c>
      <c r="R42" s="19">
        <v>0</v>
      </c>
      <c r="S42" s="17">
        <v>34018139</v>
      </c>
      <c r="T42" s="16">
        <v>32166747.940000001</v>
      </c>
      <c r="U42" s="20">
        <v>0.94557635677836471</v>
      </c>
      <c r="V42" s="16">
        <v>7490533.54</v>
      </c>
      <c r="W42" s="20">
        <v>0.22019233738800351</v>
      </c>
      <c r="X42" s="16">
        <v>7490533.54</v>
      </c>
      <c r="Y42" s="20">
        <v>0.22019233738800351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3</v>
      </c>
      <c r="L43" s="19">
        <v>51998536</v>
      </c>
      <c r="M43" s="19">
        <v>0</v>
      </c>
      <c r="N43" s="19">
        <v>14329989</v>
      </c>
      <c r="O43" s="16">
        <v>37668547</v>
      </c>
      <c r="P43" s="19"/>
      <c r="Q43" s="19"/>
      <c r="R43" s="19"/>
      <c r="S43" s="17">
        <v>37668547</v>
      </c>
      <c r="T43" s="16">
        <v>35140349.020000003</v>
      </c>
      <c r="U43" s="20">
        <v>0.93288305014791262</v>
      </c>
      <c r="V43" s="16">
        <v>21496017.91</v>
      </c>
      <c r="W43" s="20">
        <v>0.57066225331176168</v>
      </c>
      <c r="X43" s="16">
        <v>21463755.649999999</v>
      </c>
      <c r="Y43" s="20">
        <v>0.56980577589042658</v>
      </c>
    </row>
    <row r="44" spans="2:25" ht="63.75" x14ac:dyDescent="0.25">
      <c r="B44" s="13" t="s">
        <v>65</v>
      </c>
      <c r="C44" s="47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4</v>
      </c>
      <c r="L44" s="19">
        <v>3850000</v>
      </c>
      <c r="M44" s="19">
        <v>14329989</v>
      </c>
      <c r="N44" s="19">
        <v>0</v>
      </c>
      <c r="O44" s="16">
        <v>18179989</v>
      </c>
      <c r="P44" s="19">
        <v>0</v>
      </c>
      <c r="Q44" s="19">
        <v>0</v>
      </c>
      <c r="R44" s="19">
        <v>0</v>
      </c>
      <c r="S44" s="17">
        <v>18179989</v>
      </c>
      <c r="T44" s="16">
        <v>6748644.0999999996</v>
      </c>
      <c r="U44" s="20">
        <v>0.37121277136086273</v>
      </c>
      <c r="V44" s="16">
        <v>159890.06</v>
      </c>
      <c r="W44" s="20">
        <v>8.7948381046875218E-3</v>
      </c>
      <c r="X44" s="16">
        <v>159890.06</v>
      </c>
      <c r="Y44" s="20">
        <v>8.7948381046875218E-3</v>
      </c>
    </row>
    <row r="45" spans="2:25" ht="63.75" x14ac:dyDescent="0.25">
      <c r="B45" s="13" t="s">
        <v>65</v>
      </c>
      <c r="C45" s="47" t="s">
        <v>97</v>
      </c>
      <c r="D45" s="13" t="s">
        <v>72</v>
      </c>
      <c r="E45" s="18" t="s">
        <v>73</v>
      </c>
      <c r="F45" s="13" t="s">
        <v>57</v>
      </c>
      <c r="G45" s="13" t="s">
        <v>127</v>
      </c>
      <c r="H45" s="13">
        <v>10</v>
      </c>
      <c r="I45" s="13" t="s">
        <v>91</v>
      </c>
      <c r="J45" s="13" t="s">
        <v>92</v>
      </c>
      <c r="K45" s="13">
        <v>3</v>
      </c>
      <c r="L45" s="19">
        <v>4139735</v>
      </c>
      <c r="M45" s="19">
        <v>0</v>
      </c>
      <c r="N45" s="19">
        <v>0</v>
      </c>
      <c r="O45" s="16">
        <v>4139735</v>
      </c>
      <c r="P45" s="19">
        <v>0</v>
      </c>
      <c r="Q45" s="19">
        <v>0</v>
      </c>
      <c r="R45" s="19">
        <v>0</v>
      </c>
      <c r="S45" s="17">
        <v>4139735</v>
      </c>
      <c r="T45" s="16">
        <v>3743696.93</v>
      </c>
      <c r="U45" s="20">
        <v>0.90433250679089361</v>
      </c>
      <c r="V45" s="16">
        <v>3321328.13</v>
      </c>
      <c r="W45" s="20">
        <v>0.80230452673903041</v>
      </c>
      <c r="X45" s="16">
        <v>3280419.29</v>
      </c>
      <c r="Y45" s="20">
        <v>0.79242253187704048</v>
      </c>
    </row>
    <row r="46" spans="2:25" ht="63.75" x14ac:dyDescent="0.25">
      <c r="B46" s="13" t="s">
        <v>65</v>
      </c>
      <c r="C46" s="47" t="s">
        <v>97</v>
      </c>
      <c r="D46" s="13" t="s">
        <v>72</v>
      </c>
      <c r="E46" s="18" t="s">
        <v>73</v>
      </c>
      <c r="F46" s="13" t="s">
        <v>57</v>
      </c>
      <c r="G46" s="13" t="s">
        <v>127</v>
      </c>
      <c r="H46" s="13">
        <v>10</v>
      </c>
      <c r="I46" s="13" t="s">
        <v>132</v>
      </c>
      <c r="J46" s="13" t="s">
        <v>92</v>
      </c>
      <c r="K46" s="13">
        <v>3</v>
      </c>
      <c r="L46" s="19">
        <v>0</v>
      </c>
      <c r="M46" s="19">
        <v>750000</v>
      </c>
      <c r="N46" s="19">
        <v>0</v>
      </c>
      <c r="O46" s="16">
        <v>750000</v>
      </c>
      <c r="P46" s="19">
        <v>0</v>
      </c>
      <c r="Q46" s="19">
        <v>0</v>
      </c>
      <c r="R46" s="19">
        <v>0</v>
      </c>
      <c r="S46" s="17">
        <v>750000</v>
      </c>
      <c r="T46" s="16">
        <v>39921.599999999999</v>
      </c>
      <c r="U46" s="20">
        <v>5.32288E-2</v>
      </c>
      <c r="V46" s="16">
        <v>36464</v>
      </c>
      <c r="W46" s="20">
        <v>4.8618666666666664E-2</v>
      </c>
      <c r="X46" s="16">
        <v>36464</v>
      </c>
      <c r="Y46" s="20">
        <v>4.8618666666666664E-2</v>
      </c>
    </row>
    <row r="47" spans="2:25" ht="38.25" x14ac:dyDescent="0.25">
      <c r="B47" s="13" t="s">
        <v>65</v>
      </c>
      <c r="C47" s="47" t="s">
        <v>97</v>
      </c>
      <c r="D47" s="13" t="s">
        <v>58</v>
      </c>
      <c r="E47" s="18" t="s">
        <v>119</v>
      </c>
      <c r="F47" s="13" t="s">
        <v>57</v>
      </c>
      <c r="G47" s="13" t="s">
        <v>120</v>
      </c>
      <c r="H47" s="13">
        <v>10</v>
      </c>
      <c r="I47" s="13" t="s">
        <v>91</v>
      </c>
      <c r="J47" s="46" t="s">
        <v>92</v>
      </c>
      <c r="K47" s="13">
        <v>4</v>
      </c>
      <c r="L47" s="19">
        <v>1000000</v>
      </c>
      <c r="M47" s="19">
        <v>0</v>
      </c>
      <c r="N47" s="19">
        <v>1000000</v>
      </c>
      <c r="O47" s="16">
        <v>0</v>
      </c>
      <c r="P47" s="19">
        <v>0</v>
      </c>
      <c r="Q47" s="19">
        <v>0</v>
      </c>
      <c r="R47" s="19">
        <v>0</v>
      </c>
      <c r="S47" s="17">
        <v>0</v>
      </c>
      <c r="T47" s="16">
        <v>0</v>
      </c>
      <c r="U47" s="20" t="s">
        <v>131</v>
      </c>
      <c r="V47" s="16">
        <v>0</v>
      </c>
      <c r="W47" s="20" t="s">
        <v>131</v>
      </c>
      <c r="X47" s="16">
        <v>0</v>
      </c>
      <c r="Y47" s="20" t="s">
        <v>131</v>
      </c>
    </row>
    <row r="48" spans="2:25" ht="63.75" x14ac:dyDescent="0.25">
      <c r="B48" s="13" t="s">
        <v>74</v>
      </c>
      <c r="C48" s="22" t="s">
        <v>102</v>
      </c>
      <c r="D48" s="13" t="s">
        <v>72</v>
      </c>
      <c r="E48" s="18" t="s">
        <v>75</v>
      </c>
      <c r="F48" s="13" t="s">
        <v>57</v>
      </c>
      <c r="G48" s="13" t="s">
        <v>76</v>
      </c>
      <c r="H48" s="13">
        <v>10</v>
      </c>
      <c r="I48" s="13" t="s">
        <v>96</v>
      </c>
      <c r="J48" s="13" t="s">
        <v>88</v>
      </c>
      <c r="K48" s="13">
        <v>3</v>
      </c>
      <c r="L48" s="19">
        <v>966000</v>
      </c>
      <c r="M48" s="19">
        <v>0</v>
      </c>
      <c r="N48" s="19">
        <v>0</v>
      </c>
      <c r="O48" s="16">
        <v>966000</v>
      </c>
      <c r="P48" s="19">
        <v>0</v>
      </c>
      <c r="Q48" s="19">
        <v>0</v>
      </c>
      <c r="R48" s="19">
        <v>0</v>
      </c>
      <c r="S48" s="17">
        <v>966000</v>
      </c>
      <c r="T48" s="16">
        <v>771204.42</v>
      </c>
      <c r="U48" s="20">
        <v>0.79834826086956523</v>
      </c>
      <c r="V48" s="16">
        <v>587069.22</v>
      </c>
      <c r="W48" s="20">
        <v>0.6077321118012422</v>
      </c>
      <c r="X48" s="16">
        <v>560048.81999999995</v>
      </c>
      <c r="Y48" s="20">
        <v>0.57976068322981367</v>
      </c>
    </row>
    <row r="49" spans="2:25" ht="38.25" x14ac:dyDescent="0.25">
      <c r="B49" s="13" t="s">
        <v>77</v>
      </c>
      <c r="C49" s="22" t="s">
        <v>103</v>
      </c>
      <c r="D49" s="13" t="s">
        <v>58</v>
      </c>
      <c r="E49" s="18" t="s">
        <v>78</v>
      </c>
      <c r="F49" s="13" t="s">
        <v>57</v>
      </c>
      <c r="G49" s="13" t="s">
        <v>79</v>
      </c>
      <c r="H49" s="13">
        <v>10</v>
      </c>
      <c r="I49" s="13" t="s">
        <v>107</v>
      </c>
      <c r="J49" s="46" t="s">
        <v>108</v>
      </c>
      <c r="K49" s="13">
        <v>3</v>
      </c>
      <c r="L49" s="19">
        <v>681000</v>
      </c>
      <c r="M49" s="19">
        <v>0</v>
      </c>
      <c r="N49" s="19">
        <v>0</v>
      </c>
      <c r="O49" s="16">
        <v>681000</v>
      </c>
      <c r="P49" s="19">
        <v>0</v>
      </c>
      <c r="Q49" s="19">
        <v>0</v>
      </c>
      <c r="R49" s="19">
        <v>0</v>
      </c>
      <c r="S49" s="17">
        <v>681000</v>
      </c>
      <c r="T49" s="16">
        <v>0</v>
      </c>
      <c r="U49" s="20">
        <v>0</v>
      </c>
      <c r="V49" s="16">
        <v>0</v>
      </c>
      <c r="W49" s="20">
        <v>0</v>
      </c>
      <c r="X49" s="16">
        <v>0</v>
      </c>
      <c r="Y49" s="20">
        <v>0</v>
      </c>
    </row>
    <row r="50" spans="2:25" ht="38.25" x14ac:dyDescent="0.25">
      <c r="B50" s="13" t="s">
        <v>77</v>
      </c>
      <c r="C50" s="22" t="s">
        <v>103</v>
      </c>
      <c r="D50" s="13" t="s">
        <v>58</v>
      </c>
      <c r="E50" s="18" t="s">
        <v>78</v>
      </c>
      <c r="F50" s="13" t="s">
        <v>57</v>
      </c>
      <c r="G50" s="13" t="s">
        <v>79</v>
      </c>
      <c r="H50" s="13">
        <v>10</v>
      </c>
      <c r="I50" s="13" t="s">
        <v>91</v>
      </c>
      <c r="J50" s="46" t="s">
        <v>92</v>
      </c>
      <c r="K50" s="13">
        <v>3</v>
      </c>
      <c r="L50" s="19">
        <v>16349000</v>
      </c>
      <c r="M50" s="19">
        <v>0</v>
      </c>
      <c r="N50" s="19">
        <v>0</v>
      </c>
      <c r="O50" s="16">
        <v>16349000</v>
      </c>
      <c r="P50" s="19">
        <v>0</v>
      </c>
      <c r="Q50" s="19">
        <v>0</v>
      </c>
      <c r="R50" s="19">
        <v>0</v>
      </c>
      <c r="S50" s="17">
        <v>16349000</v>
      </c>
      <c r="T50" s="16">
        <v>14463430.84</v>
      </c>
      <c r="U50" s="20">
        <v>0.88466761514465719</v>
      </c>
      <c r="V50" s="16">
        <v>12913286.4</v>
      </c>
      <c r="W50" s="20">
        <v>0.78985175851734057</v>
      </c>
      <c r="X50" s="16">
        <v>12913286.4</v>
      </c>
      <c r="Y50" s="20">
        <v>0.78985175851734057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107</v>
      </c>
      <c r="J51" s="13" t="s">
        <v>108</v>
      </c>
      <c r="K51" s="13" t="s">
        <v>85</v>
      </c>
      <c r="L51" s="19">
        <v>1293000</v>
      </c>
      <c r="M51" s="19">
        <v>0</v>
      </c>
      <c r="N51" s="19">
        <v>0</v>
      </c>
      <c r="O51" s="16">
        <v>1293000</v>
      </c>
      <c r="P51" s="19">
        <v>0</v>
      </c>
      <c r="Q51" s="19">
        <v>0</v>
      </c>
      <c r="R51" s="19">
        <v>0</v>
      </c>
      <c r="S51" s="17">
        <v>1293000</v>
      </c>
      <c r="T51" s="16">
        <v>1289518.3400000001</v>
      </c>
      <c r="U51" s="20">
        <v>0.99730730085073482</v>
      </c>
      <c r="V51" s="16">
        <v>0</v>
      </c>
      <c r="W51" s="20">
        <v>0</v>
      </c>
      <c r="X51" s="16">
        <v>0</v>
      </c>
      <c r="Y51" s="20">
        <v>0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133</v>
      </c>
      <c r="J52" s="13" t="s">
        <v>108</v>
      </c>
      <c r="K52" s="13" t="s">
        <v>85</v>
      </c>
      <c r="L52" s="19">
        <v>0</v>
      </c>
      <c r="M52" s="19">
        <v>1233012</v>
      </c>
      <c r="N52" s="19">
        <v>0</v>
      </c>
      <c r="O52" s="16">
        <v>1233012</v>
      </c>
      <c r="P52" s="19">
        <v>0</v>
      </c>
      <c r="Q52" s="19">
        <v>0</v>
      </c>
      <c r="R52" s="19">
        <v>0</v>
      </c>
      <c r="S52" s="17">
        <v>1233012</v>
      </c>
      <c r="T52" s="16">
        <v>828078</v>
      </c>
      <c r="U52" s="20">
        <v>0.6715895709044194</v>
      </c>
      <c r="V52" s="16">
        <v>0</v>
      </c>
      <c r="W52" s="20">
        <v>0</v>
      </c>
      <c r="X52" s="16">
        <v>0</v>
      </c>
      <c r="Y52" s="20">
        <v>0</v>
      </c>
    </row>
    <row r="53" spans="2:25" ht="38.25" x14ac:dyDescent="0.25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91</v>
      </c>
      <c r="J53" s="13" t="s">
        <v>92</v>
      </c>
      <c r="K53" s="13">
        <v>3</v>
      </c>
      <c r="L53" s="19">
        <v>3648952</v>
      </c>
      <c r="M53" s="19">
        <v>627000</v>
      </c>
      <c r="N53" s="19">
        <v>0</v>
      </c>
      <c r="O53" s="16">
        <v>4275952</v>
      </c>
      <c r="P53" s="19">
        <v>0</v>
      </c>
      <c r="Q53" s="19">
        <v>0</v>
      </c>
      <c r="R53" s="19">
        <v>0</v>
      </c>
      <c r="S53" s="17">
        <v>4275952</v>
      </c>
      <c r="T53" s="16">
        <v>4225018.3</v>
      </c>
      <c r="U53" s="20">
        <v>0.98808833681949648</v>
      </c>
      <c r="V53" s="16">
        <v>3452873.8</v>
      </c>
      <c r="W53" s="20">
        <v>0.80750995333904585</v>
      </c>
      <c r="X53" s="16">
        <v>3452873.8</v>
      </c>
      <c r="Y53" s="20">
        <v>0.80750995333904585</v>
      </c>
    </row>
    <row r="54" spans="2:25" ht="38.25" x14ac:dyDescent="0.25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132</v>
      </c>
      <c r="J54" s="13" t="s">
        <v>92</v>
      </c>
      <c r="K54" s="13" t="s">
        <v>85</v>
      </c>
      <c r="L54" s="19">
        <v>0</v>
      </c>
      <c r="M54" s="19">
        <v>4619881</v>
      </c>
      <c r="N54" s="19">
        <v>0</v>
      </c>
      <c r="O54" s="16">
        <v>4619881</v>
      </c>
      <c r="P54" s="19">
        <v>0</v>
      </c>
      <c r="Q54" s="19">
        <v>0</v>
      </c>
      <c r="R54" s="19">
        <v>0</v>
      </c>
      <c r="S54" s="17">
        <v>4619881</v>
      </c>
      <c r="T54" s="16">
        <v>4594945</v>
      </c>
      <c r="U54" s="20">
        <v>0.99460245837501005</v>
      </c>
      <c r="V54" s="16">
        <v>0</v>
      </c>
      <c r="W54" s="20">
        <v>0</v>
      </c>
      <c r="X54" s="16">
        <v>0</v>
      </c>
      <c r="Y54" s="20">
        <v>0</v>
      </c>
    </row>
    <row r="55" spans="2:25" ht="39" thickBot="1" x14ac:dyDescent="0.3">
      <c r="B55" s="13" t="s">
        <v>80</v>
      </c>
      <c r="C55" s="22" t="s">
        <v>104</v>
      </c>
      <c r="D55" s="13" t="s">
        <v>81</v>
      </c>
      <c r="E55" s="18" t="s">
        <v>82</v>
      </c>
      <c r="F55" s="13" t="s">
        <v>57</v>
      </c>
      <c r="G55" s="13" t="s">
        <v>83</v>
      </c>
      <c r="H55" s="13">
        <v>10</v>
      </c>
      <c r="I55" s="13" t="s">
        <v>91</v>
      </c>
      <c r="J55" s="13" t="s">
        <v>92</v>
      </c>
      <c r="K55" s="13" t="s">
        <v>85</v>
      </c>
      <c r="L55" s="19">
        <v>3682048</v>
      </c>
      <c r="M55" s="19">
        <v>0</v>
      </c>
      <c r="N55" s="19">
        <v>627000</v>
      </c>
      <c r="O55" s="16">
        <v>3055048</v>
      </c>
      <c r="P55" s="19">
        <v>0</v>
      </c>
      <c r="Q55" s="19">
        <v>0</v>
      </c>
      <c r="R55" s="19">
        <v>0</v>
      </c>
      <c r="S55" s="17">
        <v>3055048</v>
      </c>
      <c r="T55" s="16">
        <v>1241597.3</v>
      </c>
      <c r="U55" s="20">
        <v>0.40640844268240633</v>
      </c>
      <c r="V55" s="16">
        <v>331397.3</v>
      </c>
      <c r="W55" s="20">
        <v>0.10847531691809752</v>
      </c>
      <c r="X55" s="16">
        <v>331397.3</v>
      </c>
      <c r="Y55" s="20">
        <v>0.10847531691809752</v>
      </c>
    </row>
    <row r="56" spans="2:25" ht="13.5" thickTop="1" x14ac:dyDescent="0.25">
      <c r="B56" s="14" t="s">
        <v>41</v>
      </c>
      <c r="C56" s="15"/>
      <c r="D56" s="14"/>
      <c r="E56" s="26"/>
      <c r="F56" s="14"/>
      <c r="G56" s="14"/>
      <c r="H56" s="14"/>
      <c r="I56" s="14"/>
      <c r="J56" s="14"/>
      <c r="K56" s="14"/>
      <c r="L56" s="27">
        <f>SUM(L5:L55)</f>
        <v>2403460000</v>
      </c>
      <c r="M56" s="27">
        <f t="shared" ref="M56:X56" si="0">SUM(M5:M55)</f>
        <v>318917931</v>
      </c>
      <c r="N56" s="27">
        <f t="shared" si="0"/>
        <v>189641178</v>
      </c>
      <c r="O56" s="27">
        <f t="shared" si="0"/>
        <v>2532736753</v>
      </c>
      <c r="P56" s="27">
        <f t="shared" si="0"/>
        <v>0</v>
      </c>
      <c r="Q56" s="27">
        <f t="shared" si="0"/>
        <v>0</v>
      </c>
      <c r="R56" s="27">
        <f t="shared" si="0"/>
        <v>-100066.28999999166</v>
      </c>
      <c r="S56" s="27">
        <f t="shared" si="0"/>
        <v>2532636686.71</v>
      </c>
      <c r="T56" s="27">
        <f t="shared" si="0"/>
        <v>1977714196.0899994</v>
      </c>
      <c r="U56" s="38">
        <f>T56/$S56</f>
        <v>0.78089139530673546</v>
      </c>
      <c r="V56" s="27">
        <f t="shared" si="0"/>
        <v>1828331998.51</v>
      </c>
      <c r="W56" s="38">
        <f>V56/$S56</f>
        <v>0.72190851854281513</v>
      </c>
      <c r="X56" s="27">
        <f t="shared" si="0"/>
        <v>1828207546.2599998</v>
      </c>
      <c r="Y56" s="38">
        <f>X56/$S56</f>
        <v>0.72185937914171061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OUT/2024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20</vt:i4>
      </vt:variant>
    </vt:vector>
  </HeadingPairs>
  <TitlesOfParts>
    <vt:vector size="30" baseType="lpstr">
      <vt:lpstr>PubfJan</vt:lpstr>
      <vt:lpstr>PubfFev</vt:lpstr>
      <vt:lpstr>PubfMar</vt:lpstr>
      <vt:lpstr>PubfAbr</vt:lpstr>
      <vt:lpstr>PubfMai</vt:lpstr>
      <vt:lpstr>PubfJun</vt:lpstr>
      <vt:lpstr>PubfJul</vt:lpstr>
      <vt:lpstr>PubfAgo</vt:lpstr>
      <vt:lpstr>PubfSet</vt:lpstr>
      <vt:lpstr>PubfOut</vt:lpstr>
      <vt:lpstr>PubfAbr!Área_de_Impressão</vt:lpstr>
      <vt:lpstr>PubfAgo!Área_de_Impressão</vt:lpstr>
      <vt:lpstr>PubfFev!Área_de_Impressão</vt:lpstr>
      <vt:lpstr>PubfJan!Área_de_Impressão</vt:lpstr>
      <vt:lpstr>PubfJul!Área_de_Impressão</vt:lpstr>
      <vt:lpstr>PubfJun!Área_de_Impressão</vt:lpstr>
      <vt:lpstr>PubfMai!Área_de_Impressão</vt:lpstr>
      <vt:lpstr>PubfMar!Área_de_Impressão</vt:lpstr>
      <vt:lpstr>PubfOut!Área_de_Impressão</vt:lpstr>
      <vt:lpstr>PubfSet!Área_de_Impressão</vt:lpstr>
      <vt:lpstr>PubfAbr!Títulos_de_Impressão</vt:lpstr>
      <vt:lpstr>PubfAgo!Títulos_de_Impressão</vt:lpstr>
      <vt:lpstr>PubfFev!Títulos_de_Impressão</vt:lpstr>
      <vt:lpstr>PubfJan!Títulos_de_Impressão</vt:lpstr>
      <vt:lpstr>PubfJul!Títulos_de_Impressão</vt:lpstr>
      <vt:lpstr>PubfJun!Títulos_de_Impressão</vt:lpstr>
      <vt:lpstr>PubfMai!Títulos_de_Impressão</vt:lpstr>
      <vt:lpstr>PubfMar!Títulos_de_Impressão</vt:lpstr>
      <vt:lpstr>PubfOut!Títulos_de_Impressão</vt:lpstr>
      <vt:lpstr>PubfSet!Títulos_de_Impressão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2024-11-21T12:50:17Z</cp:lastPrinted>
  <dcterms:created xsi:type="dcterms:W3CDTF">2022-02-17T12:30:32Z</dcterms:created>
  <dcterms:modified xsi:type="dcterms:W3CDTF">2024-11-21T12:50:26Z</dcterms:modified>
</cp:coreProperties>
</file>