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Anexo II_Setembro\"/>
    </mc:Choice>
  </mc:AlternateContent>
  <bookViews>
    <workbookView xWindow="0" yWindow="0" windowWidth="28800" windowHeight="12030" activeTab="8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  <sheet name="PubAgo" sheetId="14" r:id="rId8"/>
    <sheet name="PubSet" sheetId="15" r:id="rId9"/>
  </sheets>
  <definedNames>
    <definedName name="_xlnm._FilterDatabase" localSheetId="3" hidden="1">PubABR!$A$2:$X$53</definedName>
    <definedName name="_xlnm._FilterDatabase" localSheetId="7" hidden="1">PubAgo!$A$2:$X$57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_FilterDatabase" localSheetId="8" hidden="1">PubSet!$A$2:$X$57</definedName>
    <definedName name="_xlnm.Print_Area" localSheetId="3">PubABR!$A$1:$X$53</definedName>
    <definedName name="_xlnm.Print_Area" localSheetId="7">PubAgo!$A$2:$X$57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Area" localSheetId="8">PubSet!$A$2:$X$57</definedName>
    <definedName name="_xlnm.Print_Titles" localSheetId="3">PubABR!$2:$4</definedName>
    <definedName name="_xlnm.Print_Titles" localSheetId="7">PubAgo!$2:$4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  <definedName name="_xlnm.Print_Titles" localSheetId="8">PubSet!$2:$4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15" l="1"/>
  <c r="U57" i="15"/>
  <c r="S57" i="15"/>
  <c r="R57" i="15"/>
  <c r="Q57" i="15"/>
  <c r="P57" i="15"/>
  <c r="O57" i="15"/>
  <c r="N57" i="15"/>
  <c r="M57" i="15"/>
  <c r="L57" i="15"/>
  <c r="K57" i="15"/>
  <c r="X56" i="15"/>
  <c r="V56" i="15"/>
  <c r="T56" i="15"/>
  <c r="X55" i="15"/>
  <c r="V55" i="15"/>
  <c r="T55" i="15"/>
  <c r="X54" i="15"/>
  <c r="V54" i="15"/>
  <c r="T54" i="15"/>
  <c r="X53" i="15"/>
  <c r="V53" i="15"/>
  <c r="T53" i="15"/>
  <c r="X52" i="15"/>
  <c r="V52" i="15"/>
  <c r="T52" i="15"/>
  <c r="X51" i="15"/>
  <c r="V51" i="15"/>
  <c r="T51" i="15"/>
  <c r="X50" i="15"/>
  <c r="V50" i="15"/>
  <c r="T50" i="15"/>
  <c r="X49" i="15"/>
  <c r="V49" i="15"/>
  <c r="T49" i="15"/>
  <c r="X48" i="15"/>
  <c r="V48" i="15"/>
  <c r="T48" i="15"/>
  <c r="X47" i="15"/>
  <c r="V47" i="15"/>
  <c r="T47" i="15"/>
  <c r="X46" i="15"/>
  <c r="V46" i="15"/>
  <c r="T46" i="15"/>
  <c r="X45" i="15"/>
  <c r="V45" i="15"/>
  <c r="T45" i="15"/>
  <c r="X44" i="15"/>
  <c r="V44" i="15"/>
  <c r="T44" i="15"/>
  <c r="X43" i="15"/>
  <c r="V43" i="15"/>
  <c r="T43" i="15"/>
  <c r="X42" i="15"/>
  <c r="V42" i="15"/>
  <c r="T42" i="15"/>
  <c r="X41" i="15"/>
  <c r="V41" i="15"/>
  <c r="T41" i="15"/>
  <c r="X40" i="15"/>
  <c r="V40" i="15"/>
  <c r="T40" i="15"/>
  <c r="X39" i="15"/>
  <c r="V39" i="15"/>
  <c r="T39" i="15"/>
  <c r="X38" i="15"/>
  <c r="V38" i="15"/>
  <c r="T38" i="15"/>
  <c r="X37" i="15"/>
  <c r="V37" i="15"/>
  <c r="T37" i="15"/>
  <c r="X36" i="15"/>
  <c r="V36" i="15"/>
  <c r="T36" i="15"/>
  <c r="X35" i="15"/>
  <c r="V35" i="15"/>
  <c r="T35" i="15"/>
  <c r="X34" i="15"/>
  <c r="V34" i="15"/>
  <c r="T34" i="15"/>
  <c r="X33" i="15"/>
  <c r="V33" i="15"/>
  <c r="T33" i="15"/>
  <c r="X32" i="15"/>
  <c r="V32" i="15"/>
  <c r="T32" i="15"/>
  <c r="X31" i="15"/>
  <c r="V31" i="15"/>
  <c r="T31" i="15"/>
  <c r="X30" i="15"/>
  <c r="V30" i="15"/>
  <c r="T30" i="15"/>
  <c r="X29" i="15"/>
  <c r="V29" i="15"/>
  <c r="T29" i="15"/>
  <c r="X28" i="15"/>
  <c r="V28" i="15"/>
  <c r="T28" i="15"/>
  <c r="X27" i="15"/>
  <c r="V27" i="15"/>
  <c r="T27" i="15"/>
  <c r="X26" i="15"/>
  <c r="V26" i="15"/>
  <c r="T26" i="15"/>
  <c r="X25" i="15"/>
  <c r="V25" i="15"/>
  <c r="T25" i="15"/>
  <c r="X24" i="15"/>
  <c r="V24" i="15"/>
  <c r="T24" i="15"/>
  <c r="X23" i="15"/>
  <c r="V23" i="15"/>
  <c r="T23" i="15"/>
  <c r="X22" i="15"/>
  <c r="V22" i="15"/>
  <c r="T22" i="15"/>
  <c r="X21" i="15"/>
  <c r="V21" i="15"/>
  <c r="T21" i="15"/>
  <c r="X20" i="15"/>
  <c r="V20" i="15"/>
  <c r="T20" i="15"/>
  <c r="X19" i="15"/>
  <c r="V19" i="15"/>
  <c r="T19" i="15"/>
  <c r="X18" i="15"/>
  <c r="V18" i="15"/>
  <c r="T18" i="15"/>
  <c r="X17" i="15"/>
  <c r="V17" i="15"/>
  <c r="T17" i="15"/>
  <c r="X16" i="15"/>
  <c r="V16" i="15"/>
  <c r="T16" i="15"/>
  <c r="X15" i="15"/>
  <c r="V15" i="15"/>
  <c r="T15" i="15"/>
  <c r="X14" i="15"/>
  <c r="V14" i="15"/>
  <c r="T14" i="15"/>
  <c r="X13" i="15"/>
  <c r="V13" i="15"/>
  <c r="T13" i="15"/>
  <c r="X12" i="15"/>
  <c r="V12" i="15"/>
  <c r="T12" i="15"/>
  <c r="X11" i="15"/>
  <c r="V11" i="15"/>
  <c r="T11" i="15"/>
  <c r="X10" i="15"/>
  <c r="V10" i="15"/>
  <c r="T10" i="15"/>
  <c r="X9" i="15"/>
  <c r="V9" i="15"/>
  <c r="T9" i="15"/>
  <c r="X8" i="15"/>
  <c r="V8" i="15"/>
  <c r="T8" i="15"/>
  <c r="X7" i="15"/>
  <c r="V7" i="15"/>
  <c r="T7" i="15"/>
  <c r="X6" i="15"/>
  <c r="V6" i="15"/>
  <c r="T6" i="15"/>
  <c r="X5" i="15"/>
  <c r="V5" i="15"/>
  <c r="T5" i="15"/>
  <c r="T57" i="15" l="1"/>
  <c r="V57" i="15"/>
  <c r="X57" i="15"/>
  <c r="W57" i="14"/>
  <c r="U57" i="14"/>
  <c r="S57" i="14"/>
  <c r="R57" i="14"/>
  <c r="Q57" i="14"/>
  <c r="P57" i="14"/>
  <c r="O57" i="14"/>
  <c r="N57" i="14"/>
  <c r="M57" i="14"/>
  <c r="L57" i="14"/>
  <c r="K57" i="14"/>
  <c r="X56" i="14"/>
  <c r="V56" i="14"/>
  <c r="T56" i="14"/>
  <c r="X55" i="14"/>
  <c r="V55" i="14"/>
  <c r="T55" i="14"/>
  <c r="X54" i="14"/>
  <c r="V54" i="14"/>
  <c r="T54" i="14"/>
  <c r="X53" i="14"/>
  <c r="V53" i="14"/>
  <c r="T53" i="14"/>
  <c r="X52" i="14"/>
  <c r="V52" i="14"/>
  <c r="T52" i="14"/>
  <c r="X51" i="14"/>
  <c r="V51" i="14"/>
  <c r="T51" i="14"/>
  <c r="X50" i="14"/>
  <c r="V50" i="14"/>
  <c r="T50" i="14"/>
  <c r="X49" i="14"/>
  <c r="V49" i="14"/>
  <c r="T49" i="14"/>
  <c r="X48" i="14"/>
  <c r="V48" i="14"/>
  <c r="T48" i="14"/>
  <c r="X47" i="14"/>
  <c r="V47" i="14"/>
  <c r="T47" i="14"/>
  <c r="X46" i="14"/>
  <c r="V46" i="14"/>
  <c r="T46" i="14"/>
  <c r="X45" i="14"/>
  <c r="V45" i="14"/>
  <c r="T45" i="14"/>
  <c r="X44" i="14"/>
  <c r="V44" i="14"/>
  <c r="T44" i="14"/>
  <c r="X43" i="14"/>
  <c r="V43" i="14"/>
  <c r="T43" i="14"/>
  <c r="X42" i="14"/>
  <c r="V42" i="14"/>
  <c r="T42" i="14"/>
  <c r="X41" i="14"/>
  <c r="V41" i="14"/>
  <c r="T41" i="14"/>
  <c r="X40" i="14"/>
  <c r="V40" i="14"/>
  <c r="T40" i="14"/>
  <c r="X39" i="14"/>
  <c r="V39" i="14"/>
  <c r="T39" i="14"/>
  <c r="X38" i="14"/>
  <c r="V38" i="14"/>
  <c r="T38" i="14"/>
  <c r="X37" i="14"/>
  <c r="V37" i="14"/>
  <c r="T37" i="14"/>
  <c r="X36" i="14"/>
  <c r="V36" i="14"/>
  <c r="T36" i="14"/>
  <c r="X35" i="14"/>
  <c r="V35" i="14"/>
  <c r="T35" i="14"/>
  <c r="X34" i="14"/>
  <c r="V34" i="14"/>
  <c r="T34" i="14"/>
  <c r="X33" i="14"/>
  <c r="V33" i="14"/>
  <c r="T33" i="14"/>
  <c r="X32" i="14"/>
  <c r="V32" i="14"/>
  <c r="T32" i="14"/>
  <c r="X31" i="14"/>
  <c r="V31" i="14"/>
  <c r="T31" i="14"/>
  <c r="X30" i="14"/>
  <c r="V30" i="14"/>
  <c r="T30" i="14"/>
  <c r="X29" i="14"/>
  <c r="V29" i="14"/>
  <c r="T29" i="14"/>
  <c r="X28" i="14"/>
  <c r="V28" i="14"/>
  <c r="T28" i="14"/>
  <c r="X27" i="14"/>
  <c r="V27" i="14"/>
  <c r="T27" i="14"/>
  <c r="X26" i="14"/>
  <c r="V26" i="14"/>
  <c r="T26" i="14"/>
  <c r="X25" i="14"/>
  <c r="V25" i="14"/>
  <c r="T25" i="14"/>
  <c r="X24" i="14"/>
  <c r="V24" i="14"/>
  <c r="T24" i="14"/>
  <c r="X23" i="14"/>
  <c r="V23" i="14"/>
  <c r="T23" i="14"/>
  <c r="X22" i="14"/>
  <c r="V22" i="14"/>
  <c r="T22" i="14"/>
  <c r="X21" i="14"/>
  <c r="V21" i="14"/>
  <c r="T21" i="14"/>
  <c r="X20" i="14"/>
  <c r="V20" i="14"/>
  <c r="T20" i="14"/>
  <c r="X19" i="14"/>
  <c r="V19" i="14"/>
  <c r="T19" i="14"/>
  <c r="X18" i="14"/>
  <c r="V18" i="14"/>
  <c r="T18" i="14"/>
  <c r="X17" i="14"/>
  <c r="V17" i="14"/>
  <c r="T17" i="14"/>
  <c r="X16" i="14"/>
  <c r="V16" i="14"/>
  <c r="T16" i="14"/>
  <c r="X15" i="14"/>
  <c r="V15" i="14"/>
  <c r="T15" i="14"/>
  <c r="X14" i="14"/>
  <c r="V14" i="14"/>
  <c r="T14" i="14"/>
  <c r="X13" i="14"/>
  <c r="V13" i="14"/>
  <c r="T13" i="14"/>
  <c r="X12" i="14"/>
  <c r="V12" i="14"/>
  <c r="T12" i="14"/>
  <c r="X11" i="14"/>
  <c r="V11" i="14"/>
  <c r="T11" i="14"/>
  <c r="X10" i="14"/>
  <c r="V10" i="14"/>
  <c r="T10" i="14"/>
  <c r="X9" i="14"/>
  <c r="V9" i="14"/>
  <c r="T9" i="14"/>
  <c r="X8" i="14"/>
  <c r="V8" i="14"/>
  <c r="T8" i="14"/>
  <c r="X7" i="14"/>
  <c r="V7" i="14"/>
  <c r="T7" i="14"/>
  <c r="X6" i="14"/>
  <c r="V6" i="14"/>
  <c r="T6" i="14"/>
  <c r="X5" i="14"/>
  <c r="V5" i="14"/>
  <c r="T5" i="14"/>
  <c r="X57" i="14" l="1"/>
  <c r="T57" i="14"/>
  <c r="V57" i="14"/>
  <c r="Q57" i="13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<sst xmlns="http://schemas.openxmlformats.org/spreadsheetml/2006/main" count="3433" uniqueCount="128">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</sst>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10" fontId="4" fillId="0" borderId="20" xfId="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3" fontId="4" fillId="0" borderId="21" xfId="0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opLeftCell="H1" zoomScaleNormal="100" workbookViewId="0">
      <selection activeCell="X5" sqref="X5:X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showGridLines="0" topLeftCell="J1" zoomScaleNormal="100" workbookViewId="0">
      <selection activeCell="X5" sqref="X5:X4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D47" zoomScaleNormal="100" workbookViewId="0">
      <selection activeCell="D56" sqref="D56"/>
    </sheetView>
  </sheetViews>
  <sheetFormatPr defaultColWidth="9.140625"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D46" zoomScale="98" zoomScaleNormal="98" workbookViewId="0">
      <selection activeCell="M56" sqref="A56:XFD59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ht="25.5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43" t="s">
        <v>15</v>
      </c>
      <c r="M3" s="43" t="s">
        <v>16</v>
      </c>
      <c r="N3" s="142"/>
      <c r="O3" s="142"/>
      <c r="P3" s="44" t="s">
        <v>17</v>
      </c>
      <c r="Q3" s="44" t="s">
        <v>18</v>
      </c>
      <c r="R3" s="142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150"/>
      <c r="D4" s="150"/>
      <c r="E4" s="49" t="s">
        <v>25</v>
      </c>
      <c r="F4" s="49" t="s">
        <v>26</v>
      </c>
      <c r="G4" s="150"/>
      <c r="H4" s="49" t="s">
        <v>23</v>
      </c>
      <c r="I4" s="49" t="s">
        <v>24</v>
      </c>
      <c r="J4" s="150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  <row r="56" spans="1:24" x14ac:dyDescent="0.25">
      <c r="T56" s="41"/>
      <c r="V56" s="41"/>
      <c r="X56" s="41"/>
    </row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zoomScale="98" zoomScaleNormal="98" workbookViewId="0">
      <selection activeCell="F10" sqref="F10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10.14062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73" t="s">
        <v>15</v>
      </c>
      <c r="M3" s="73" t="s">
        <v>16</v>
      </c>
      <c r="N3" s="142"/>
      <c r="O3" s="142"/>
      <c r="P3" s="44" t="s">
        <v>17</v>
      </c>
      <c r="Q3" s="44" t="s">
        <v>18</v>
      </c>
      <c r="R3" s="142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75" t="s">
        <v>23</v>
      </c>
      <c r="B4" s="75" t="s">
        <v>24</v>
      </c>
      <c r="C4" s="150"/>
      <c r="D4" s="150"/>
      <c r="E4" s="75" t="s">
        <v>25</v>
      </c>
      <c r="F4" s="75" t="s">
        <v>26</v>
      </c>
      <c r="G4" s="150"/>
      <c r="H4" s="75" t="s">
        <v>23</v>
      </c>
      <c r="I4" s="75" t="s">
        <v>24</v>
      </c>
      <c r="J4" s="150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3.75" x14ac:dyDescent="0.25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38.25" x14ac:dyDescent="0.25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1" x14ac:dyDescent="0.25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63.75" x14ac:dyDescent="0.25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38.25" x14ac:dyDescent="0.25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38.25" x14ac:dyDescent="0.2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39" thickBot="1" x14ac:dyDescent="0.3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25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25"/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  <row r="59" spans="1:24" x14ac:dyDescent="0.25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40625" defaultRowHeight="24.75" customHeight="1" x14ac:dyDescent="0.25"/>
  <cols>
    <col min="1" max="1" width="7" style="40" customWidth="1"/>
    <col min="2" max="2" width="9" style="81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8.28515625" style="80" customWidth="1"/>
    <col min="12" max="12" width="16.5703125" style="80" bestFit="1" customWidth="1"/>
    <col min="13" max="13" width="15.42578125" style="80" bestFit="1" customWidth="1"/>
    <col min="14" max="14" width="23.28515625" style="80" bestFit="1" customWidth="1"/>
    <col min="15" max="15" width="12.28515625" style="80" customWidth="1"/>
    <col min="16" max="16" width="7.85546875" style="80" bestFit="1" customWidth="1"/>
    <col min="17" max="17" width="12.7109375" style="80" bestFit="1" customWidth="1"/>
    <col min="18" max="18" width="18.5703125" style="80" customWidth="1"/>
    <col min="19" max="19" width="18.140625" style="80" customWidth="1"/>
    <col min="20" max="20" width="9.140625" style="79" customWidth="1"/>
    <col min="21" max="21" width="17" style="80" customWidth="1"/>
    <col min="22" max="22" width="9" style="79" customWidth="1"/>
    <col min="23" max="23" width="18.7109375" style="80" customWidth="1"/>
    <col min="24" max="24" width="9.42578125" style="79" customWidth="1"/>
    <col min="25" max="16384" width="9.140625" style="40"/>
  </cols>
  <sheetData>
    <row r="1" spans="1:24" ht="24.75" customHeight="1" thickBot="1" x14ac:dyDescent="0.3"/>
    <row r="2" spans="1:24" ht="36.75" customHeight="1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ht="36.75" customHeight="1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76" t="s">
        <v>15</v>
      </c>
      <c r="M3" s="76" t="s">
        <v>16</v>
      </c>
      <c r="N3" s="142"/>
      <c r="O3" s="142"/>
      <c r="P3" s="44" t="s">
        <v>17</v>
      </c>
      <c r="Q3" s="44" t="s">
        <v>18</v>
      </c>
      <c r="R3" s="142"/>
      <c r="S3" s="77" t="s">
        <v>19</v>
      </c>
      <c r="T3" s="46" t="s">
        <v>20</v>
      </c>
      <c r="U3" s="77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">
      <c r="A4" s="78" t="s">
        <v>23</v>
      </c>
      <c r="B4" s="78" t="s">
        <v>24</v>
      </c>
      <c r="C4" s="150"/>
      <c r="D4" s="150"/>
      <c r="E4" s="78" t="s">
        <v>25</v>
      </c>
      <c r="F4" s="78" t="s">
        <v>26</v>
      </c>
      <c r="G4" s="150"/>
      <c r="H4" s="78" t="s">
        <v>23</v>
      </c>
      <c r="I4" s="78" t="s">
        <v>24</v>
      </c>
      <c r="J4" s="150"/>
      <c r="K4" s="78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8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25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25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25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25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25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25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25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25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25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25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25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25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25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25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25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25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25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25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25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25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25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25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25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25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25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25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25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25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25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25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25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25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25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25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25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25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25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25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25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25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25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25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25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25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25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25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25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25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25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25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25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zoomScale="73" zoomScaleNormal="73" workbookViewId="0">
      <selection activeCell="U1" sqref="U1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9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4.85546875" style="83" customWidth="1"/>
    <col min="14" max="14" width="17.140625" style="83" customWidth="1"/>
    <col min="15" max="15" width="13.42578125" style="83" bestFit="1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85" t="s">
        <v>15</v>
      </c>
      <c r="M3" s="85" t="s">
        <v>16</v>
      </c>
      <c r="N3" s="157"/>
      <c r="O3" s="157"/>
      <c r="P3" s="86" t="s">
        <v>17</v>
      </c>
      <c r="Q3" s="86" t="s">
        <v>18</v>
      </c>
      <c r="R3" s="157"/>
      <c r="S3" s="87" t="s">
        <v>19</v>
      </c>
      <c r="T3" s="88" t="s">
        <v>20</v>
      </c>
      <c r="U3" s="87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91" t="s">
        <v>23</v>
      </c>
      <c r="B4" s="91" t="s">
        <v>24</v>
      </c>
      <c r="C4" s="165"/>
      <c r="D4" s="165"/>
      <c r="E4" s="91" t="s">
        <v>25</v>
      </c>
      <c r="F4" s="91" t="s">
        <v>26</v>
      </c>
      <c r="G4" s="165"/>
      <c r="H4" s="91" t="s">
        <v>23</v>
      </c>
      <c r="I4" s="91" t="s">
        <v>24</v>
      </c>
      <c r="J4" s="165"/>
      <c r="K4" s="9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9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16314410.43</v>
      </c>
      <c r="T5" s="100">
        <f t="shared" ref="T5:X56" si="0">IFERROR(S5/$R5,"")</f>
        <v>0.53302213266938014</v>
      </c>
      <c r="U5" s="98">
        <v>16314410.43</v>
      </c>
      <c r="V5" s="100">
        <f t="shared" ref="V5:V56" si="1">IFERROR(U5/$R5,"")</f>
        <v>0.53302213266938014</v>
      </c>
      <c r="W5" s="98">
        <v>16314410.43</v>
      </c>
      <c r="X5" s="100">
        <f t="shared" ref="X5:X56" si="2">IFERROR(W5/$R5,"")</f>
        <v>0.53302213266938014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80801194.159999996</v>
      </c>
      <c r="T6" s="104">
        <f t="shared" si="0"/>
        <v>0.56640492551902832</v>
      </c>
      <c r="U6" s="99">
        <v>80801194.159999996</v>
      </c>
      <c r="V6" s="104">
        <f t="shared" si="1"/>
        <v>0.56640492551902832</v>
      </c>
      <c r="W6" s="99">
        <v>80801194.159999996</v>
      </c>
      <c r="X6" s="104">
        <f t="shared" si="2"/>
        <v>0.56640492551902832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1953192.58</v>
      </c>
      <c r="T7" s="104">
        <f>IFERROR(S7/$R7,"")</f>
        <v>0.53695720710813966</v>
      </c>
      <c r="U7" s="99">
        <v>1953192.58</v>
      </c>
      <c r="V7" s="104">
        <f t="shared" si="1"/>
        <v>0.53695720710813966</v>
      </c>
      <c r="W7" s="99">
        <v>1953192.58</v>
      </c>
      <c r="X7" s="104">
        <f t="shared" si="2"/>
        <v>0.53695720710813966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22304153.879999999</v>
      </c>
      <c r="T11" s="104">
        <f t="shared" si="0"/>
        <v>0.53709789256753293</v>
      </c>
      <c r="U11" s="99">
        <v>22304153.879999999</v>
      </c>
      <c r="V11" s="104">
        <f t="shared" si="1"/>
        <v>0.53709789256753293</v>
      </c>
      <c r="W11" s="99">
        <v>22304153.879999999</v>
      </c>
      <c r="X11" s="104">
        <f t="shared" si="2"/>
        <v>0.53709789256753293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538807692.20000005</v>
      </c>
      <c r="T12" s="104">
        <f t="shared" si="0"/>
        <v>0.57853209767828273</v>
      </c>
      <c r="U12" s="99">
        <v>538259954.05999994</v>
      </c>
      <c r="V12" s="104">
        <f t="shared" si="1"/>
        <v>0.57794397672214193</v>
      </c>
      <c r="W12" s="99">
        <v>538259133.40999997</v>
      </c>
      <c r="X12" s="104">
        <f t="shared" si="2"/>
        <v>0.57794309556848955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-56900.94</v>
      </c>
      <c r="R14" s="103">
        <v>139114206.06</v>
      </c>
      <c r="S14" s="99">
        <v>85875393.290000007</v>
      </c>
      <c r="T14" s="104">
        <f t="shared" si="0"/>
        <v>0.6173013937409233</v>
      </c>
      <c r="U14" s="99">
        <v>74458450.430000007</v>
      </c>
      <c r="V14" s="104">
        <f t="shared" si="1"/>
        <v>0.53523254410039223</v>
      </c>
      <c r="W14" s="99">
        <v>73992788.959999993</v>
      </c>
      <c r="X14" s="104">
        <f t="shared" si="2"/>
        <v>0.53188521183873116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0</v>
      </c>
      <c r="T15" s="104">
        <f t="shared" si="0"/>
        <v>0</v>
      </c>
      <c r="U15" s="99">
        <v>0</v>
      </c>
      <c r="V15" s="104">
        <f t="shared" si="1"/>
        <v>0</v>
      </c>
      <c r="W15" s="99">
        <v>0</v>
      </c>
      <c r="X15" s="104">
        <f t="shared" si="2"/>
        <v>0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0</v>
      </c>
      <c r="V16" s="104">
        <f t="shared" si="1"/>
        <v>0</v>
      </c>
      <c r="W16" s="99">
        <v>0</v>
      </c>
      <c r="X16" s="104">
        <f t="shared" si="2"/>
        <v>0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14140</v>
      </c>
      <c r="V18" s="104">
        <f t="shared" si="1"/>
        <v>1.7658974480658802E-2</v>
      </c>
      <c r="W18" s="99">
        <v>14140</v>
      </c>
      <c r="X18" s="104">
        <f t="shared" si="2"/>
        <v>1.7658974480658802E-2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23537737.690000001</v>
      </c>
      <c r="T19" s="104">
        <f t="shared" si="0"/>
        <v>0.8385968964657261</v>
      </c>
      <c r="U19" s="99">
        <v>10906066.23</v>
      </c>
      <c r="V19" s="104">
        <f t="shared" si="1"/>
        <v>0.38855872274476272</v>
      </c>
      <c r="W19" s="99">
        <v>10906066.23</v>
      </c>
      <c r="X19" s="104">
        <f t="shared" si="2"/>
        <v>0.38855872274476272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8773226.25</v>
      </c>
      <c r="T20" s="104">
        <f t="shared" si="0"/>
        <v>0.82450236508508146</v>
      </c>
      <c r="U20" s="99">
        <v>2435043.79</v>
      </c>
      <c r="V20" s="104">
        <f>IFERROR(U20/$R20,"")</f>
        <v>0.22884390607625563</v>
      </c>
      <c r="W20" s="99">
        <v>2342031.75</v>
      </c>
      <c r="X20" s="104">
        <f t="shared" si="2"/>
        <v>0.22010269220850792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100000</v>
      </c>
      <c r="N21" s="99">
        <v>1006000</v>
      </c>
      <c r="O21" s="99">
        <v>0</v>
      </c>
      <c r="P21" s="99">
        <v>0</v>
      </c>
      <c r="Q21" s="99">
        <v>0</v>
      </c>
      <c r="R21" s="103">
        <v>1006000</v>
      </c>
      <c r="S21" s="99">
        <v>404748.6</v>
      </c>
      <c r="T21" s="104">
        <f t="shared" si="0"/>
        <v>0.40233459244532799</v>
      </c>
      <c r="U21" s="99">
        <v>151030</v>
      </c>
      <c r="V21" s="104">
        <f t="shared" si="1"/>
        <v>0.15012922465208747</v>
      </c>
      <c r="W21" s="99">
        <v>151030</v>
      </c>
      <c r="X21" s="104">
        <f t="shared" si="2"/>
        <v>0.15012922465208747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99">
        <v>50000</v>
      </c>
      <c r="O22" s="107">
        <v>0</v>
      </c>
      <c r="P22" s="107">
        <v>0</v>
      </c>
      <c r="Q22" s="107">
        <v>0</v>
      </c>
      <c r="R22" s="103">
        <v>50000</v>
      </c>
      <c r="S22" s="99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50000</v>
      </c>
      <c r="M24" s="107">
        <v>0</v>
      </c>
      <c r="N24" s="99">
        <v>1250000</v>
      </c>
      <c r="O24" s="99">
        <v>0</v>
      </c>
      <c r="P24" s="99">
        <v>0</v>
      </c>
      <c r="Q24" s="99">
        <v>0</v>
      </c>
      <c r="R24" s="103">
        <v>1250000</v>
      </c>
      <c r="S24" s="99">
        <v>88118.78</v>
      </c>
      <c r="T24" s="104">
        <f t="shared" si="0"/>
        <v>7.0495024000000003E-2</v>
      </c>
      <c r="U24" s="99">
        <v>30820.75</v>
      </c>
      <c r="V24" s="104">
        <f t="shared" si="1"/>
        <v>2.4656600000000001E-2</v>
      </c>
      <c r="W24" s="99">
        <v>30820.75</v>
      </c>
      <c r="X24" s="108">
        <f t="shared" si="2"/>
        <v>2.4656600000000001E-2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259386.81</v>
      </c>
      <c r="V31" s="104">
        <f t="shared" si="1"/>
        <v>0.39905663076923076</v>
      </c>
      <c r="W31" s="99">
        <v>259386.81</v>
      </c>
      <c r="X31" s="104">
        <f t="shared" si="2"/>
        <v>0.39905663076923076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0</v>
      </c>
      <c r="M32" s="107">
        <v>0</v>
      </c>
      <c r="N32" s="99">
        <v>230000</v>
      </c>
      <c r="O32" s="107">
        <v>0</v>
      </c>
      <c r="P32" s="107">
        <v>0</v>
      </c>
      <c r="Q32" s="107">
        <v>0</v>
      </c>
      <c r="R32" s="103">
        <v>230000</v>
      </c>
      <c r="S32" s="99">
        <v>0</v>
      </c>
      <c r="T32" s="104">
        <f t="shared" si="0"/>
        <v>0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99">
        <v>6736000</v>
      </c>
      <c r="O34" s="99">
        <v>0</v>
      </c>
      <c r="P34" s="99">
        <v>0</v>
      </c>
      <c r="Q34" s="99">
        <v>0</v>
      </c>
      <c r="R34" s="103">
        <v>6736000</v>
      </c>
      <c r="S34" s="99">
        <v>2161408.04</v>
      </c>
      <c r="T34" s="104">
        <f t="shared" si="0"/>
        <v>0.32087411520190023</v>
      </c>
      <c r="U34" s="99">
        <v>342004.36</v>
      </c>
      <c r="V34" s="104">
        <f t="shared" si="1"/>
        <v>5.0772618764845602E-2</v>
      </c>
      <c r="W34" s="99">
        <v>325656.28000000003</v>
      </c>
      <c r="X34" s="108">
        <f t="shared" si="2"/>
        <v>4.8345647268408558E-2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99">
        <v>3610000</v>
      </c>
      <c r="O35" s="107">
        <v>0</v>
      </c>
      <c r="P35" s="107">
        <v>0</v>
      </c>
      <c r="Q35" s="107">
        <v>0</v>
      </c>
      <c r="R35" s="103">
        <v>3610000</v>
      </c>
      <c r="S35" s="99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278434.90000000002</v>
      </c>
      <c r="V43" s="104">
        <f t="shared" si="1"/>
        <v>2.1915379771743411E-2</v>
      </c>
      <c r="W43" s="99">
        <v>278434.90000000002</v>
      </c>
      <c r="X43" s="104">
        <f t="shared" si="2"/>
        <v>2.1915379771743411E-2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93031076.739999995</v>
      </c>
      <c r="T44" s="111">
        <f t="shared" si="0"/>
        <v>0.83921487400263195</v>
      </c>
      <c r="U44" s="99">
        <v>43589293.75</v>
      </c>
      <c r="V44" s="111">
        <f t="shared" si="1"/>
        <v>0.39321036522564023</v>
      </c>
      <c r="W44" s="99">
        <v>43092194.960000001</v>
      </c>
      <c r="X44" s="111">
        <f t="shared" si="2"/>
        <v>0.38872613572905373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2484406.58</v>
      </c>
      <c r="V45" s="111">
        <f t="shared" si="1"/>
        <v>0.18324245950499149</v>
      </c>
      <c r="W45" s="99">
        <v>2484406.58</v>
      </c>
      <c r="X45" s="111">
        <f t="shared" si="2"/>
        <v>0.18324245950499149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9569361.7599999998</v>
      </c>
      <c r="T46" s="111">
        <f t="shared" si="0"/>
        <v>0.48092489281494516</v>
      </c>
      <c r="U46" s="99">
        <v>3977628.93</v>
      </c>
      <c r="V46" s="111">
        <f t="shared" si="1"/>
        <v>0.19990264918335318</v>
      </c>
      <c r="W46" s="99">
        <v>3977628.93</v>
      </c>
      <c r="X46" s="111">
        <f t="shared" si="2"/>
        <v>0.19990264918335318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6846357.8099999996</v>
      </c>
      <c r="T47" s="111">
        <f t="shared" si="0"/>
        <v>0.28049581373888138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1774039.26</v>
      </c>
      <c r="T48" s="111">
        <f t="shared" si="0"/>
        <v>0.49520362635117254</v>
      </c>
      <c r="U48" s="99">
        <v>1006164.66</v>
      </c>
      <c r="V48" s="111">
        <f t="shared" si="1"/>
        <v>0.28085984316851847</v>
      </c>
      <c r="W48" s="99">
        <v>1006164.66</v>
      </c>
      <c r="X48" s="111">
        <f t="shared" si="2"/>
        <v>0.28085984316851847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9" t="s">
        <v>100</v>
      </c>
      <c r="E49" s="109" t="s">
        <v>60</v>
      </c>
      <c r="F49" s="109" t="s">
        <v>101</v>
      </c>
      <c r="G49" s="109">
        <v>10</v>
      </c>
      <c r="H49" s="109">
        <v>307</v>
      </c>
      <c r="I49" s="109" t="s">
        <v>76</v>
      </c>
      <c r="J49" s="109">
        <v>3</v>
      </c>
      <c r="K49" s="103">
        <v>0</v>
      </c>
      <c r="L49" s="103">
        <v>200000</v>
      </c>
      <c r="M49" s="103">
        <v>0</v>
      </c>
      <c r="N49" s="99">
        <v>200000</v>
      </c>
      <c r="O49" s="103">
        <v>0</v>
      </c>
      <c r="P49" s="103">
        <v>0</v>
      </c>
      <c r="Q49" s="103">
        <v>0</v>
      </c>
      <c r="R49" s="103">
        <v>200000</v>
      </c>
      <c r="S49" s="99">
        <v>56000</v>
      </c>
      <c r="T49" s="111">
        <f t="shared" si="0"/>
        <v>0.28000000000000003</v>
      </c>
      <c r="U49" s="99">
        <v>0</v>
      </c>
      <c r="V49" s="111">
        <f t="shared" si="1"/>
        <v>0</v>
      </c>
      <c r="W49" s="99">
        <v>0</v>
      </c>
      <c r="X49" s="111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617629.54</v>
      </c>
      <c r="T50" s="111">
        <f t="shared" si="0"/>
        <v>0.74413197590361446</v>
      </c>
      <c r="U50" s="99">
        <v>375087.14</v>
      </c>
      <c r="V50" s="111">
        <f t="shared" si="1"/>
        <v>0.45191221686746991</v>
      </c>
      <c r="W50" s="99">
        <v>375087.14</v>
      </c>
      <c r="X50" s="111">
        <f t="shared" si="2"/>
        <v>0.45191221686746991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66975.8</v>
      </c>
      <c r="T51" s="111">
        <f t="shared" si="0"/>
        <v>8.2377612744362477E-2</v>
      </c>
      <c r="U51" s="99">
        <v>20190</v>
      </c>
      <c r="V51" s="111">
        <f t="shared" si="0"/>
        <v>2.4832909816809631E-2</v>
      </c>
      <c r="W51" s="99">
        <v>20190</v>
      </c>
      <c r="X51" s="111">
        <f t="shared" si="0"/>
        <v>2.4832909816809631E-2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3749255.47</v>
      </c>
      <c r="V52" s="111">
        <f t="shared" si="1"/>
        <v>0.39486629489204844</v>
      </c>
      <c r="W52" s="99">
        <v>3749255.47</v>
      </c>
      <c r="X52" s="111">
        <f t="shared" si="2"/>
        <v>0.39486629489204844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8800</v>
      </c>
      <c r="V53" s="111">
        <f t="shared" si="1"/>
        <v>2.5809933304785981E-2</v>
      </c>
      <c r="W53" s="99">
        <v>8800</v>
      </c>
      <c r="X53" s="111">
        <f t="shared" si="2"/>
        <v>2.5809933304785981E-2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112260</v>
      </c>
      <c r="T54" s="111">
        <f t="shared" si="0"/>
        <v>3.3202742583212416E-2</v>
      </c>
      <c r="U54" s="99">
        <v>0</v>
      </c>
      <c r="V54" s="111">
        <f t="shared" si="1"/>
        <v>0</v>
      </c>
      <c r="W54" s="99">
        <v>0</v>
      </c>
      <c r="X54" s="111">
        <f t="shared" si="2"/>
        <v>0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3063077.51</v>
      </c>
      <c r="V56" s="111">
        <f t="shared" si="1"/>
        <v>0.30630775099999996</v>
      </c>
      <c r="W56" s="103">
        <v>3063077.51</v>
      </c>
      <c r="X56" s="111">
        <f t="shared" si="2"/>
        <v>0.30630775099999996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605598907.13999999</v>
      </c>
      <c r="M57" s="114">
        <f t="shared" si="6"/>
        <v>28878525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-56900.94</v>
      </c>
      <c r="R57" s="114">
        <f t="shared" si="6"/>
        <v>2261636481.1999998</v>
      </c>
      <c r="S57" s="114">
        <f t="shared" si="6"/>
        <v>1310170075.1699996</v>
      </c>
      <c r="T57" s="116">
        <f>S57/$R57</f>
        <v>0.5793017958725345</v>
      </c>
      <c r="U57" s="114">
        <f>SUM(U5:U56)</f>
        <v>1182132080.1000001</v>
      </c>
      <c r="V57" s="116">
        <f>U57/$R57</f>
        <v>0.52268880959718766</v>
      </c>
      <c r="W57" s="114">
        <f>SUM(W5:W56)</f>
        <v>1181059139.0700004</v>
      </c>
      <c r="X57" s="117">
        <f>W57/$R57</f>
        <v>0.52221440045189893</v>
      </c>
    </row>
    <row r="58" spans="1:24" ht="8.25" customHeight="1" x14ac:dyDescent="0.25"/>
    <row r="59" spans="1:24" ht="13.5" thickBot="1" x14ac:dyDescent="0.3"/>
    <row r="60" spans="1:24" ht="13.5" thickTop="1" x14ac:dyDescent="0.25">
      <c r="N60" s="114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view="pageBreakPreview" topLeftCell="C33" zoomScale="95" zoomScaleNormal="95" zoomScaleSheetLayoutView="95" workbookViewId="0">
      <selection activeCell="D34" sqref="D34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119" t="s">
        <v>15</v>
      </c>
      <c r="M3" s="119" t="s">
        <v>16</v>
      </c>
      <c r="N3" s="157"/>
      <c r="O3" s="157"/>
      <c r="P3" s="86" t="s">
        <v>17</v>
      </c>
      <c r="Q3" s="86" t="s">
        <v>18</v>
      </c>
      <c r="R3" s="157"/>
      <c r="S3" s="120" t="s">
        <v>19</v>
      </c>
      <c r="T3" s="88" t="s">
        <v>20</v>
      </c>
      <c r="U3" s="120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1" t="s">
        <v>23</v>
      </c>
      <c r="B4" s="121" t="s">
        <v>24</v>
      </c>
      <c r="C4" s="165"/>
      <c r="D4" s="165"/>
      <c r="E4" s="121" t="s">
        <v>25</v>
      </c>
      <c r="F4" s="121" t="s">
        <v>26</v>
      </c>
      <c r="G4" s="165"/>
      <c r="H4" s="121" t="s">
        <v>23</v>
      </c>
      <c r="I4" s="121" t="s">
        <v>24</v>
      </c>
      <c r="J4" s="165"/>
      <c r="K4" s="12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18835296.059999999</v>
      </c>
      <c r="T5" s="100">
        <f t="shared" ref="T5:X56" si="0">IFERROR(S5/$R5,"")</f>
        <v>0.61538415491244769</v>
      </c>
      <c r="U5" s="98">
        <v>18835296.059999999</v>
      </c>
      <c r="V5" s="100">
        <f t="shared" ref="V5:V56" si="1">IFERROR(U5/$R5,"")</f>
        <v>0.61538415491244769</v>
      </c>
      <c r="W5" s="98">
        <v>18835296.059999999</v>
      </c>
      <c r="X5" s="100">
        <f t="shared" ref="X5:X56" si="2">IFERROR(W5/$R5,"")</f>
        <v>0.61538415491244769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92355755.219999999</v>
      </c>
      <c r="T6" s="104">
        <f t="shared" si="0"/>
        <v>0.64740076183841522</v>
      </c>
      <c r="U6" s="99">
        <v>92355755.219999999</v>
      </c>
      <c r="V6" s="104">
        <f t="shared" si="1"/>
        <v>0.64740076183841522</v>
      </c>
      <c r="W6" s="99">
        <v>92355755.219999999</v>
      </c>
      <c r="X6" s="104">
        <f t="shared" si="2"/>
        <v>0.64740076183841522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2241592.4300000002</v>
      </c>
      <c r="T7" s="104">
        <f>IFERROR(S7/$R7,"")</f>
        <v>0.61624195330884779</v>
      </c>
      <c r="U7" s="99">
        <v>2241592.4300000002</v>
      </c>
      <c r="V7" s="104">
        <f t="shared" si="1"/>
        <v>0.61624195330884779</v>
      </c>
      <c r="W7" s="99">
        <v>2241592.4300000002</v>
      </c>
      <c r="X7" s="104">
        <f t="shared" si="2"/>
        <v>0.61624195330884779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25631859.600000001</v>
      </c>
      <c r="T11" s="104">
        <f t="shared" si="0"/>
        <v>0.61723111523596108</v>
      </c>
      <c r="U11" s="99">
        <v>25631859.600000001</v>
      </c>
      <c r="V11" s="104">
        <f t="shared" si="1"/>
        <v>0.61723111523596108</v>
      </c>
      <c r="W11" s="99">
        <v>25631859.600000001</v>
      </c>
      <c r="X11" s="104">
        <f t="shared" si="2"/>
        <v>0.61723111523596108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607367094.24000001</v>
      </c>
      <c r="T12" s="104">
        <f t="shared" si="0"/>
        <v>0.65214614449305441</v>
      </c>
      <c r="U12" s="99">
        <v>606846020.83000004</v>
      </c>
      <c r="V12" s="104">
        <f t="shared" si="1"/>
        <v>0.65158665416413808</v>
      </c>
      <c r="W12" s="99">
        <v>606846020.83000004</v>
      </c>
      <c r="X12" s="104">
        <f t="shared" si="2"/>
        <v>0.65158665416413808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-67544.94</v>
      </c>
      <c r="R14" s="103">
        <v>139103562.06</v>
      </c>
      <c r="S14" s="99">
        <v>95263188.469999999</v>
      </c>
      <c r="T14" s="104">
        <f t="shared" si="0"/>
        <v>0.68483644170743674</v>
      </c>
      <c r="U14" s="99">
        <v>85447096.790000007</v>
      </c>
      <c r="V14" s="104">
        <f t="shared" si="1"/>
        <v>0.61426965294493197</v>
      </c>
      <c r="W14" s="99">
        <v>85443727.019999996</v>
      </c>
      <c r="X14" s="104">
        <f t="shared" si="2"/>
        <v>0.61424542804407312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18500909.98</v>
      </c>
      <c r="T15" s="104">
        <f t="shared" si="0"/>
        <v>0.33094898571312809</v>
      </c>
      <c r="U15" s="99">
        <v>2011117.07</v>
      </c>
      <c r="V15" s="104">
        <f t="shared" si="1"/>
        <v>3.5975373924113221E-2</v>
      </c>
      <c r="W15" s="99">
        <v>2011117.07</v>
      </c>
      <c r="X15" s="104">
        <f t="shared" si="2"/>
        <v>3.5975373924113221E-2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481513.4</v>
      </c>
      <c r="V16" s="104">
        <f t="shared" si="1"/>
        <v>0.15960006629101758</v>
      </c>
      <c r="W16" s="99">
        <v>481513.4</v>
      </c>
      <c r="X16" s="104">
        <f t="shared" si="2"/>
        <v>0.15960006629101758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27560</v>
      </c>
      <c r="V18" s="104">
        <f t="shared" si="1"/>
        <v>3.4418764970789009E-2</v>
      </c>
      <c r="W18" s="99">
        <v>27560</v>
      </c>
      <c r="X18" s="104">
        <f t="shared" si="2"/>
        <v>3.4418764970789009E-2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24001372.309999999</v>
      </c>
      <c r="T19" s="104">
        <f t="shared" si="0"/>
        <v>0.85511515996864751</v>
      </c>
      <c r="U19" s="99">
        <v>14544983.41</v>
      </c>
      <c r="V19" s="104">
        <f t="shared" si="1"/>
        <v>0.51820519488385353</v>
      </c>
      <c r="W19" s="99">
        <v>14535659.77</v>
      </c>
      <c r="X19" s="104">
        <f t="shared" si="2"/>
        <v>0.517873014464871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9577034.2300000004</v>
      </c>
      <c r="T20" s="104">
        <f t="shared" si="0"/>
        <v>0.90004374082291361</v>
      </c>
      <c r="U20" s="99">
        <v>3105874.22</v>
      </c>
      <c r="V20" s="104">
        <f>IFERROR(U20/$R20,"")</f>
        <v>0.29188813408827596</v>
      </c>
      <c r="W20" s="99">
        <v>3105874.22</v>
      </c>
      <c r="X20" s="104">
        <f t="shared" si="2"/>
        <v>0.29188813408827596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340000</v>
      </c>
      <c r="N21" s="99">
        <v>766000</v>
      </c>
      <c r="O21" s="99">
        <v>0</v>
      </c>
      <c r="P21" s="99">
        <v>0</v>
      </c>
      <c r="Q21" s="99">
        <v>0</v>
      </c>
      <c r="R21" s="103">
        <v>766000</v>
      </c>
      <c r="S21" s="99">
        <v>572046.19999999995</v>
      </c>
      <c r="T21" s="104">
        <f t="shared" si="0"/>
        <v>0.74679660574412532</v>
      </c>
      <c r="U21" s="99">
        <v>151030</v>
      </c>
      <c r="V21" s="104">
        <f t="shared" si="1"/>
        <v>0.19716710182767624</v>
      </c>
      <c r="W21" s="99">
        <v>151030</v>
      </c>
      <c r="X21" s="104">
        <f t="shared" si="2"/>
        <v>0.19716710182767624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301664.09999999998</v>
      </c>
      <c r="V31" s="104">
        <f t="shared" si="1"/>
        <v>0.46409861538461533</v>
      </c>
      <c r="W31" s="99">
        <v>301664.09999999998</v>
      </c>
      <c r="X31" s="104">
        <f t="shared" si="2"/>
        <v>0.46409861538461533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49800.01</v>
      </c>
      <c r="T32" s="104">
        <f t="shared" si="0"/>
        <v>0.14228574285714285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576800.5</v>
      </c>
      <c r="V34" s="108">
        <f t="shared" si="1"/>
        <v>8.5629527909738712E-2</v>
      </c>
      <c r="W34" s="107">
        <v>576800.5</v>
      </c>
      <c r="X34" s="108">
        <f t="shared" si="2"/>
        <v>8.5629527909738712E-2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623066.66</v>
      </c>
      <c r="V43" s="104">
        <f t="shared" si="1"/>
        <v>4.9041059425423063E-2</v>
      </c>
      <c r="W43" s="99">
        <v>623066.66</v>
      </c>
      <c r="X43" s="104">
        <f t="shared" si="2"/>
        <v>4.9041059425423063E-2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81257552.349999994</v>
      </c>
      <c r="T44" s="111">
        <f t="shared" si="0"/>
        <v>0.73300824785409791</v>
      </c>
      <c r="U44" s="99">
        <v>50620567</v>
      </c>
      <c r="V44" s="111">
        <f t="shared" si="1"/>
        <v>0.45663808530962929</v>
      </c>
      <c r="W44" s="99">
        <v>50615794.57</v>
      </c>
      <c r="X44" s="111">
        <f t="shared" si="2"/>
        <v>0.45659503416606007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2640086.2200000002</v>
      </c>
      <c r="V45" s="111">
        <f t="shared" si="1"/>
        <v>0.19472492793753429</v>
      </c>
      <c r="W45" s="99">
        <v>2640086.2200000002</v>
      </c>
      <c r="X45" s="111">
        <f t="shared" si="2"/>
        <v>0.19472492793753429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9600670.3100000005</v>
      </c>
      <c r="T46" s="111">
        <f t="shared" si="0"/>
        <v>0.48249835836370097</v>
      </c>
      <c r="U46" s="99">
        <v>5103658.8600000003</v>
      </c>
      <c r="V46" s="111">
        <f t="shared" si="1"/>
        <v>0.25649323870994978</v>
      </c>
      <c r="W46" s="99">
        <v>5103658.8600000003</v>
      </c>
      <c r="X46" s="111">
        <f t="shared" si="2"/>
        <v>0.25649323870994978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7643057.8099999996</v>
      </c>
      <c r="T47" s="111">
        <f t="shared" si="0"/>
        <v>0.31313667491025604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1951624.9</v>
      </c>
      <c r="T48" s="111">
        <f t="shared" si="0"/>
        <v>0.54477471245886888</v>
      </c>
      <c r="U48" s="99">
        <v>1275251.1000000001</v>
      </c>
      <c r="V48" s="111">
        <f t="shared" si="1"/>
        <v>0.3559723752834657</v>
      </c>
      <c r="W48" s="99">
        <v>1274665.5</v>
      </c>
      <c r="X48" s="111">
        <f t="shared" si="2"/>
        <v>0.3558089114582112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5" t="s">
        <v>100</v>
      </c>
      <c r="E49" s="105" t="s">
        <v>60</v>
      </c>
      <c r="F49" s="105" t="s">
        <v>101</v>
      </c>
      <c r="G49" s="105">
        <v>10</v>
      </c>
      <c r="H49" s="105">
        <v>307</v>
      </c>
      <c r="I49" s="105" t="s">
        <v>76</v>
      </c>
      <c r="J49" s="105">
        <v>3</v>
      </c>
      <c r="K49" s="107">
        <v>0</v>
      </c>
      <c r="L49" s="107">
        <v>200000</v>
      </c>
      <c r="M49" s="107">
        <v>0</v>
      </c>
      <c r="N49" s="107">
        <v>200000</v>
      </c>
      <c r="O49" s="107">
        <v>0</v>
      </c>
      <c r="P49" s="107">
        <v>0</v>
      </c>
      <c r="Q49" s="107">
        <v>0</v>
      </c>
      <c r="R49" s="107">
        <v>200000</v>
      </c>
      <c r="S49" s="107">
        <v>56000</v>
      </c>
      <c r="T49" s="108">
        <f t="shared" si="0"/>
        <v>0.28000000000000003</v>
      </c>
      <c r="U49" s="107">
        <v>0</v>
      </c>
      <c r="V49" s="108">
        <f t="shared" si="1"/>
        <v>0</v>
      </c>
      <c r="W49" s="107">
        <v>0</v>
      </c>
      <c r="X49" s="108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637420.5</v>
      </c>
      <c r="T50" s="111">
        <f t="shared" si="0"/>
        <v>0.76797650602409639</v>
      </c>
      <c r="U50" s="99">
        <v>462934.9</v>
      </c>
      <c r="V50" s="111">
        <f t="shared" si="1"/>
        <v>0.55775289156626506</v>
      </c>
      <c r="W50" s="99">
        <v>462934.9</v>
      </c>
      <c r="X50" s="111">
        <f t="shared" si="2"/>
        <v>0.55775289156626506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121720.6</v>
      </c>
      <c r="T51" s="111">
        <f t="shared" si="0"/>
        <v>0.14971157417770967</v>
      </c>
      <c r="U51" s="99">
        <v>39723.599999999999</v>
      </c>
      <c r="V51" s="111">
        <f t="shared" si="0"/>
        <v>4.8858473323378851E-2</v>
      </c>
      <c r="W51" s="99">
        <v>39723.599999999999</v>
      </c>
      <c r="X51" s="111">
        <f t="shared" si="0"/>
        <v>4.8858473323378851E-2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4449075.1100000003</v>
      </c>
      <c r="V52" s="111">
        <f t="shared" si="1"/>
        <v>0.46857031174302266</v>
      </c>
      <c r="W52" s="99">
        <v>4449075.1100000003</v>
      </c>
      <c r="X52" s="111">
        <f t="shared" si="2"/>
        <v>0.46857031174302266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179228</v>
      </c>
      <c r="V53" s="111">
        <f t="shared" si="1"/>
        <v>0.52566621890342979</v>
      </c>
      <c r="W53" s="99">
        <v>179228</v>
      </c>
      <c r="X53" s="111">
        <f t="shared" si="2"/>
        <v>0.52566621890342979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293206.40999999997</v>
      </c>
      <c r="T54" s="111">
        <f t="shared" si="0"/>
        <v>8.6720621369836423E-2</v>
      </c>
      <c r="U54" s="99">
        <v>112260</v>
      </c>
      <c r="V54" s="111">
        <f t="shared" si="1"/>
        <v>3.3202742583212416E-2</v>
      </c>
      <c r="W54" s="99">
        <v>112260</v>
      </c>
      <c r="X54" s="111">
        <f t="shared" si="2"/>
        <v>3.3202742583212416E-2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3263077.51</v>
      </c>
      <c r="V56" s="111">
        <f t="shared" si="1"/>
        <v>0.32630775099999998</v>
      </c>
      <c r="W56" s="103">
        <v>3263077.51</v>
      </c>
      <c r="X56" s="111">
        <f t="shared" si="2"/>
        <v>0.32630775099999998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605838907.13999999</v>
      </c>
      <c r="M57" s="114">
        <f t="shared" si="6"/>
        <v>29118525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-67544.94</v>
      </c>
      <c r="R57" s="114">
        <f t="shared" si="6"/>
        <v>2261625837.1999998</v>
      </c>
      <c r="S57" s="114">
        <f t="shared" si="6"/>
        <v>1415376319.5399997</v>
      </c>
      <c r="T57" s="116">
        <f>S57/$R57</f>
        <v>0.62582249294264469</v>
      </c>
      <c r="U57" s="114">
        <f>SUM(U5:U56)</f>
        <v>1296765105.05</v>
      </c>
      <c r="V57" s="116">
        <f>U57/$R57</f>
        <v>0.57337738352664769</v>
      </c>
      <c r="W57" s="114">
        <f>SUM(W5:W56)</f>
        <v>1296747053.6099999</v>
      </c>
      <c r="X57" s="117">
        <f>W57/$R57</f>
        <v>0.57336940190576979</v>
      </c>
    </row>
    <row r="58" spans="1:24" ht="8.25" customHeight="1" x14ac:dyDescent="0.25"/>
    <row r="60" spans="1:24" x14ac:dyDescent="0.25">
      <c r="N60" s="125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AGO/2022
&amp;CRESOLUÇÃO CNJ Nº 102 - ANEXO II - DOTAÇÃO E EXECUÇÃO ORÇAMENTÁRIA</oddHead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showRowColHeaders="0" tabSelected="1" zoomScale="82" zoomScaleNormal="82" zoomScaleSheetLayoutView="80" workbookViewId="0">
      <selection activeCell="E7" sqref="E7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122" t="s">
        <v>15</v>
      </c>
      <c r="M3" s="122" t="s">
        <v>16</v>
      </c>
      <c r="N3" s="157"/>
      <c r="O3" s="157"/>
      <c r="P3" s="86" t="s">
        <v>17</v>
      </c>
      <c r="Q3" s="86" t="s">
        <v>18</v>
      </c>
      <c r="R3" s="157"/>
      <c r="S3" s="123" t="s">
        <v>19</v>
      </c>
      <c r="T3" s="88" t="s">
        <v>20</v>
      </c>
      <c r="U3" s="123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4" t="s">
        <v>23</v>
      </c>
      <c r="B4" s="124" t="s">
        <v>24</v>
      </c>
      <c r="C4" s="165"/>
      <c r="D4" s="165"/>
      <c r="E4" s="124" t="s">
        <v>25</v>
      </c>
      <c r="F4" s="124" t="s">
        <v>26</v>
      </c>
      <c r="G4" s="165"/>
      <c r="H4" s="124" t="s">
        <v>23</v>
      </c>
      <c r="I4" s="124" t="s">
        <v>24</v>
      </c>
      <c r="J4" s="165"/>
      <c r="K4" s="124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4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21332347.91</v>
      </c>
      <c r="T5" s="100">
        <f t="shared" ref="T5:X56" si="0">IFERROR(S5/$R5,"")</f>
        <v>0.69696748323337321</v>
      </c>
      <c r="U5" s="98">
        <v>21332347.91</v>
      </c>
      <c r="V5" s="100">
        <f t="shared" ref="V5:V56" si="1">IFERROR(U5/$R5,"")</f>
        <v>0.69696748323337321</v>
      </c>
      <c r="W5" s="98">
        <v>21332347.91</v>
      </c>
      <c r="X5" s="100">
        <f t="shared" ref="X5:X56" si="2">IFERROR(W5/$R5,"")</f>
        <v>0.69696748323337321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103886923.08</v>
      </c>
      <c r="T6" s="104">
        <f t="shared" si="0"/>
        <v>0.72823261513946447</v>
      </c>
      <c r="U6" s="99">
        <v>103886923.08</v>
      </c>
      <c r="V6" s="104">
        <f t="shared" si="1"/>
        <v>0.72823261513946447</v>
      </c>
      <c r="W6" s="99">
        <v>103886923.08</v>
      </c>
      <c r="X6" s="104">
        <f t="shared" si="2"/>
        <v>0.72823261513946447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2529529.7200000002</v>
      </c>
      <c r="T7" s="104">
        <f>IFERROR(S7/$R7,"")</f>
        <v>0.69539953594756876</v>
      </c>
      <c r="U7" s="99">
        <v>2529529.7200000002</v>
      </c>
      <c r="V7" s="104">
        <f t="shared" si="1"/>
        <v>0.69539953594756876</v>
      </c>
      <c r="W7" s="99">
        <v>2529529.7200000002</v>
      </c>
      <c r="X7" s="104">
        <f t="shared" si="2"/>
        <v>0.69539953594756876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304358829</v>
      </c>
      <c r="M10" s="107">
        <v>0</v>
      </c>
      <c r="N10" s="107">
        <v>304358829</v>
      </c>
      <c r="O10" s="107"/>
      <c r="P10" s="107">
        <v>0</v>
      </c>
      <c r="Q10" s="107">
        <v>0</v>
      </c>
      <c r="R10" s="103">
        <v>304358829</v>
      </c>
      <c r="S10" s="107">
        <v>234213542</v>
      </c>
      <c r="T10" s="108">
        <f t="shared" si="3"/>
        <v>0.76953096044406188</v>
      </c>
      <c r="U10" s="107">
        <v>234213542</v>
      </c>
      <c r="V10" s="108">
        <f t="shared" si="4"/>
        <v>0.76953096044406188</v>
      </c>
      <c r="W10" s="107">
        <v>234213542</v>
      </c>
      <c r="X10" s="108">
        <f t="shared" si="5"/>
        <v>0.76953096044406188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28964378.199999999</v>
      </c>
      <c r="T11" s="104">
        <f t="shared" si="0"/>
        <v>0.69748023504709578</v>
      </c>
      <c r="U11" s="99">
        <v>28964378.199999999</v>
      </c>
      <c r="V11" s="104">
        <f t="shared" si="1"/>
        <v>0.69748023504709578</v>
      </c>
      <c r="W11" s="99">
        <v>28964378.199999999</v>
      </c>
      <c r="X11" s="104">
        <f t="shared" si="2"/>
        <v>0.69748023504709578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675639699.36000001</v>
      </c>
      <c r="T12" s="104">
        <f t="shared" si="0"/>
        <v>0.72545224985461909</v>
      </c>
      <c r="U12" s="99">
        <v>674917103.28999996</v>
      </c>
      <c r="V12" s="104">
        <f t="shared" si="1"/>
        <v>0.72467637930525053</v>
      </c>
      <c r="W12" s="99">
        <v>674917103.28999996</v>
      </c>
      <c r="X12" s="104">
        <f t="shared" si="2"/>
        <v>0.72467637930525053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-79418.13</v>
      </c>
      <c r="R14" s="103">
        <v>139091688.87</v>
      </c>
      <c r="S14" s="99">
        <v>106181971.56999999</v>
      </c>
      <c r="T14" s="104">
        <f t="shared" si="0"/>
        <v>0.76339551581145448</v>
      </c>
      <c r="U14" s="99">
        <v>95740364.650000006</v>
      </c>
      <c r="V14" s="104">
        <f t="shared" si="1"/>
        <v>0.68832556012374202</v>
      </c>
      <c r="W14" s="99">
        <v>95739297.769999996</v>
      </c>
      <c r="X14" s="104">
        <f t="shared" si="2"/>
        <v>0.68831788978765884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34004000</v>
      </c>
      <c r="N15" s="99">
        <v>43902603.659999996</v>
      </c>
      <c r="O15" s="99">
        <v>0</v>
      </c>
      <c r="P15" s="99">
        <v>0</v>
      </c>
      <c r="Q15" s="99">
        <v>0</v>
      </c>
      <c r="R15" s="103">
        <v>43902603.659999996</v>
      </c>
      <c r="S15" s="99">
        <v>30403241.719999999</v>
      </c>
      <c r="T15" s="104">
        <f t="shared" si="0"/>
        <v>0.69251568666531338</v>
      </c>
      <c r="U15" s="99">
        <v>5451453.9199999999</v>
      </c>
      <c r="V15" s="104">
        <f t="shared" si="1"/>
        <v>0.12417154030814036</v>
      </c>
      <c r="W15" s="99">
        <v>5451453.9199999999</v>
      </c>
      <c r="X15" s="104">
        <f t="shared" si="2"/>
        <v>0.12417154030814036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865978.44</v>
      </c>
      <c r="V16" s="104">
        <f t="shared" si="1"/>
        <v>0.28703295989393435</v>
      </c>
      <c r="W16" s="99">
        <v>865978.44</v>
      </c>
      <c r="X16" s="104">
        <f t="shared" si="2"/>
        <v>0.28703295989393435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20000000</v>
      </c>
      <c r="M17" s="99">
        <v>0</v>
      </c>
      <c r="N17" s="99">
        <v>20000000</v>
      </c>
      <c r="O17" s="99"/>
      <c r="P17" s="99"/>
      <c r="Q17" s="99"/>
      <c r="R17" s="103">
        <v>20000000</v>
      </c>
      <c r="S17" s="99">
        <v>855764</v>
      </c>
      <c r="T17" s="104">
        <f t="shared" si="0"/>
        <v>4.2788199999999998E-2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34380</v>
      </c>
      <c r="V18" s="104">
        <f t="shared" si="1"/>
        <v>4.2936035547740427E-2</v>
      </c>
      <c r="W18" s="99">
        <v>34380</v>
      </c>
      <c r="X18" s="104">
        <f t="shared" si="2"/>
        <v>4.2936035547740427E-2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24304956.84</v>
      </c>
      <c r="T19" s="104">
        <f t="shared" si="0"/>
        <v>0.86593119709277466</v>
      </c>
      <c r="U19" s="99">
        <v>16504064.74</v>
      </c>
      <c r="V19" s="104">
        <f t="shared" si="1"/>
        <v>0.58800287658543537</v>
      </c>
      <c r="W19" s="99">
        <v>16504064.74</v>
      </c>
      <c r="X19" s="104">
        <f t="shared" si="2"/>
        <v>0.58800287658543537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9768142.4900000002</v>
      </c>
      <c r="T20" s="104">
        <f t="shared" si="0"/>
        <v>0.91800397664349265</v>
      </c>
      <c r="U20" s="99">
        <v>3406495.17</v>
      </c>
      <c r="V20" s="104">
        <f>IFERROR(U20/$R20,"")</f>
        <v>0.32014030463604043</v>
      </c>
      <c r="W20" s="99">
        <v>3406495.17</v>
      </c>
      <c r="X20" s="104">
        <f t="shared" si="2"/>
        <v>0.32014030463604043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340000</v>
      </c>
      <c r="N21" s="99">
        <v>766000</v>
      </c>
      <c r="O21" s="99">
        <v>0</v>
      </c>
      <c r="P21" s="99">
        <v>0</v>
      </c>
      <c r="Q21" s="99">
        <v>0</v>
      </c>
      <c r="R21" s="103">
        <v>766000</v>
      </c>
      <c r="S21" s="99">
        <v>615719.39</v>
      </c>
      <c r="T21" s="104">
        <f t="shared" si="0"/>
        <v>0.80381121409921674</v>
      </c>
      <c r="U21" s="99">
        <v>318327.59999999998</v>
      </c>
      <c r="V21" s="104">
        <f t="shared" si="1"/>
        <v>0.41557127937336813</v>
      </c>
      <c r="W21" s="99">
        <v>318327.59999999998</v>
      </c>
      <c r="X21" s="104">
        <f t="shared" si="2"/>
        <v>0.41557127937336813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419564.86</v>
      </c>
      <c r="V31" s="104">
        <f t="shared" si="1"/>
        <v>0.64548439999999996</v>
      </c>
      <c r="W31" s="99">
        <v>419564.86</v>
      </c>
      <c r="X31" s="104">
        <f t="shared" si="2"/>
        <v>0.64548439999999996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314617.26</v>
      </c>
      <c r="T32" s="104">
        <f t="shared" si="0"/>
        <v>0.89890645714285722</v>
      </c>
      <c r="U32" s="99">
        <v>49800.01</v>
      </c>
      <c r="V32" s="104">
        <f t="shared" si="1"/>
        <v>0.14228574285714285</v>
      </c>
      <c r="W32" s="99">
        <v>49800.01</v>
      </c>
      <c r="X32" s="104">
        <f t="shared" si="2"/>
        <v>0.14228574285714285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576800.5</v>
      </c>
      <c r="V34" s="108">
        <f t="shared" si="1"/>
        <v>8.5629527909738712E-2</v>
      </c>
      <c r="W34" s="107">
        <v>576800.5</v>
      </c>
      <c r="X34" s="108">
        <f t="shared" si="2"/>
        <v>8.5629527909738712E-2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912355.95</v>
      </c>
      <c r="V43" s="104">
        <f t="shared" si="1"/>
        <v>7.1810779220779219E-2</v>
      </c>
      <c r="W43" s="99">
        <v>912355.95</v>
      </c>
      <c r="X43" s="104">
        <f t="shared" si="2"/>
        <v>7.1810779220779219E-2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74481332.349999994</v>
      </c>
      <c r="T44" s="111">
        <f t="shared" si="0"/>
        <v>0.67188131250316008</v>
      </c>
      <c r="U44" s="99">
        <v>55653534.969999999</v>
      </c>
      <c r="V44" s="111">
        <f t="shared" si="1"/>
        <v>0.50203949018218819</v>
      </c>
      <c r="W44" s="99">
        <v>55321714.030000001</v>
      </c>
      <c r="X44" s="111">
        <f t="shared" si="2"/>
        <v>0.49904619935817901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6382116.3499999996</v>
      </c>
      <c r="T45" s="111">
        <f t="shared" si="0"/>
        <v>0.47072596982939036</v>
      </c>
      <c r="U45" s="99">
        <v>3131991.22</v>
      </c>
      <c r="V45" s="111">
        <f t="shared" si="1"/>
        <v>0.23100638153230091</v>
      </c>
      <c r="W45" s="99">
        <v>3131991.22</v>
      </c>
      <c r="X45" s="111">
        <f t="shared" si="2"/>
        <v>0.23100638153230091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7275784.7199999997</v>
      </c>
      <c r="T46" s="111">
        <f t="shared" si="0"/>
        <v>0.36565719578466593</v>
      </c>
      <c r="U46" s="99">
        <v>5123198.71</v>
      </c>
      <c r="V46" s="111">
        <f t="shared" si="1"/>
        <v>0.2574752478034037</v>
      </c>
      <c r="W46" s="99">
        <v>5123198.71</v>
      </c>
      <c r="X46" s="111">
        <f t="shared" si="2"/>
        <v>0.2574752478034037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7643057.8099999996</v>
      </c>
      <c r="T47" s="111">
        <f t="shared" si="0"/>
        <v>0.31313667491025604</v>
      </c>
      <c r="U47" s="99">
        <v>3145811.38</v>
      </c>
      <c r="V47" s="111">
        <f t="shared" si="1"/>
        <v>0.12888413772550597</v>
      </c>
      <c r="W47" s="99">
        <v>3145811.38</v>
      </c>
      <c r="X47" s="111">
        <f t="shared" si="2"/>
        <v>0.12888413772550597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2125681.7000000002</v>
      </c>
      <c r="T48" s="111">
        <f t="shared" si="0"/>
        <v>0.59336076153597939</v>
      </c>
      <c r="U48" s="99">
        <v>1492115.22</v>
      </c>
      <c r="V48" s="111">
        <f t="shared" si="1"/>
        <v>0.41650761882111764</v>
      </c>
      <c r="W48" s="99">
        <v>1474515.22</v>
      </c>
      <c r="X48" s="111">
        <f t="shared" si="2"/>
        <v>0.41159477161401548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5" t="s">
        <v>100</v>
      </c>
      <c r="E49" s="105" t="s">
        <v>60</v>
      </c>
      <c r="F49" s="105" t="s">
        <v>101</v>
      </c>
      <c r="G49" s="105">
        <v>10</v>
      </c>
      <c r="H49" s="105">
        <v>307</v>
      </c>
      <c r="I49" s="105" t="s">
        <v>76</v>
      </c>
      <c r="J49" s="105">
        <v>3</v>
      </c>
      <c r="K49" s="107">
        <v>0</v>
      </c>
      <c r="L49" s="107">
        <v>200000</v>
      </c>
      <c r="M49" s="107">
        <v>0</v>
      </c>
      <c r="N49" s="107">
        <v>200000</v>
      </c>
      <c r="O49" s="107">
        <v>0</v>
      </c>
      <c r="P49" s="107">
        <v>0</v>
      </c>
      <c r="Q49" s="107">
        <v>0</v>
      </c>
      <c r="R49" s="107">
        <v>200000</v>
      </c>
      <c r="S49" s="107">
        <v>56000</v>
      </c>
      <c r="T49" s="108">
        <f t="shared" si="0"/>
        <v>0.28000000000000003</v>
      </c>
      <c r="U49" s="107">
        <v>0</v>
      </c>
      <c r="V49" s="108">
        <f t="shared" si="1"/>
        <v>0</v>
      </c>
      <c r="W49" s="107">
        <v>0</v>
      </c>
      <c r="X49" s="108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640536.86</v>
      </c>
      <c r="T50" s="111">
        <f t="shared" si="0"/>
        <v>0.77173115662650604</v>
      </c>
      <c r="U50" s="99">
        <v>522088.06</v>
      </c>
      <c r="V50" s="111">
        <f t="shared" si="1"/>
        <v>0.62902175903614455</v>
      </c>
      <c r="W50" s="99">
        <v>522088.06</v>
      </c>
      <c r="X50" s="111">
        <f t="shared" si="2"/>
        <v>0.62902175903614455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211309.8</v>
      </c>
      <c r="T51" s="111">
        <f t="shared" si="0"/>
        <v>0.25990278389341648</v>
      </c>
      <c r="U51" s="99">
        <v>62429.599999999999</v>
      </c>
      <c r="V51" s="111">
        <f t="shared" si="0"/>
        <v>7.6785964670604182E-2</v>
      </c>
      <c r="W51" s="99">
        <v>62429.599999999999</v>
      </c>
      <c r="X51" s="111">
        <f t="shared" si="0"/>
        <v>7.6785964670604182E-2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5225730.57</v>
      </c>
      <c r="V52" s="111">
        <f t="shared" si="1"/>
        <v>0.55036656872037915</v>
      </c>
      <c r="W52" s="99">
        <v>5225730.57</v>
      </c>
      <c r="X52" s="111">
        <f t="shared" si="2"/>
        <v>0.55036656872037915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179228</v>
      </c>
      <c r="V53" s="111">
        <f t="shared" si="1"/>
        <v>0.52566621890342979</v>
      </c>
      <c r="W53" s="99">
        <v>179228</v>
      </c>
      <c r="X53" s="111">
        <f t="shared" si="2"/>
        <v>0.52566621890342979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718204.85</v>
      </c>
      <c r="T54" s="111">
        <f t="shared" si="0"/>
        <v>0.21242090465494998</v>
      </c>
      <c r="U54" s="99">
        <v>112260</v>
      </c>
      <c r="V54" s="111">
        <f t="shared" si="1"/>
        <v>3.3202742583212416E-2</v>
      </c>
      <c r="W54" s="99">
        <v>112260</v>
      </c>
      <c r="X54" s="111">
        <f t="shared" si="2"/>
        <v>3.3202742583212416E-2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1237317.8</v>
      </c>
      <c r="T55" s="111">
        <f t="shared" si="0"/>
        <v>0.42380501071228566</v>
      </c>
      <c r="U55" s="99">
        <v>1400</v>
      </c>
      <c r="V55" s="111">
        <f t="shared" si="1"/>
        <v>4.7952677557633127E-4</v>
      </c>
      <c r="W55" s="99">
        <v>1400</v>
      </c>
      <c r="X55" s="111">
        <f t="shared" si="2"/>
        <v>4.7952677557633127E-4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9910933.1699999999</v>
      </c>
      <c r="T56" s="111">
        <f t="shared" si="0"/>
        <v>0.99109331700000003</v>
      </c>
      <c r="U56" s="103">
        <v>3400896.91</v>
      </c>
      <c r="V56" s="111">
        <f t="shared" si="1"/>
        <v>0.34008969100000003</v>
      </c>
      <c r="W56" s="103">
        <v>3400896.91</v>
      </c>
      <c r="X56" s="111">
        <f t="shared" si="2"/>
        <v>0.34008969100000003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687984194.13999999</v>
      </c>
      <c r="M57" s="114">
        <f t="shared" si="6"/>
        <v>41118525</v>
      </c>
      <c r="N57" s="114">
        <f t="shared" si="6"/>
        <v>2331838669.1400003</v>
      </c>
      <c r="O57" s="115">
        <f t="shared" si="6"/>
        <v>0</v>
      </c>
      <c r="P57" s="115">
        <f t="shared" si="6"/>
        <v>0</v>
      </c>
      <c r="Q57" s="115">
        <f t="shared" si="6"/>
        <v>-79418.13</v>
      </c>
      <c r="R57" s="114">
        <f t="shared" si="6"/>
        <v>2331759251.0100002</v>
      </c>
      <c r="S57" s="114">
        <f t="shared" si="6"/>
        <v>1518179050.3099995</v>
      </c>
      <c r="T57" s="116">
        <f>S57/$R57</f>
        <v>0.65108739234224167</v>
      </c>
      <c r="U57" s="114">
        <f>SUM(U5:U56)</f>
        <v>1406933317.6900003</v>
      </c>
      <c r="V57" s="116">
        <f>U57/$R57</f>
        <v>0.60337846502832049</v>
      </c>
      <c r="W57" s="114">
        <f>SUM(W5:W56)</f>
        <v>1406582829.8700001</v>
      </c>
      <c r="X57" s="117">
        <f>W57/$R57</f>
        <v>0.60322815456215706</v>
      </c>
    </row>
    <row r="58" spans="1:24" ht="8.25" customHeight="1" x14ac:dyDescent="0.25"/>
    <row r="60" spans="1:24" x14ac:dyDescent="0.25">
      <c r="N60" s="125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SET/2022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18</vt:i4>
      </vt:variant>
    </vt:vector>
  </HeadingPairs>
  <TitlesOfParts>
    <vt:vector size="27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PubSet</vt:lpstr>
      <vt:lpstr>PubABR!Área_de_Impressão</vt:lpstr>
      <vt:lpstr>PubAgo!Área_de_Impressão</vt:lpstr>
      <vt:lpstr>PubFev!Área_de_Impressão</vt:lpstr>
      <vt:lpstr>PubJan!Área_de_Impressão</vt:lpstr>
      <vt:lpstr>PubJul!Área_de_Impressão</vt:lpstr>
      <vt:lpstr>PubJun!Área_de_Impressão</vt:lpstr>
      <vt:lpstr>PubMai!Área_de_Impressão</vt:lpstr>
      <vt:lpstr>Pubmar!Área_de_Impressão</vt:lpstr>
      <vt:lpstr>PubSet!Área_de_Impressão</vt:lpstr>
      <vt:lpstr>PubABR!Títulos_de_Impressão</vt:lpstr>
      <vt:lpstr>PubAgo!Títulos_de_Impressão</vt:lpstr>
      <vt:lpstr>PubFev!Títulos_de_Impressão</vt:lpstr>
      <vt:lpstr>PubJan!Títulos_de_Impressão</vt:lpstr>
      <vt:lpstr>PubJul!Títulos_de_Impressão</vt:lpstr>
      <vt:lpstr>PubJun!Títulos_de_Impressão</vt:lpstr>
      <vt:lpstr>PubMai!Títulos_de_Impressão</vt:lpstr>
      <vt:lpstr>Pubmar!Títulos_de_Impressão</vt:lpstr>
      <vt:lpstr>PubSet!Títulos_de_Impressão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2022-10-18T15:14:13Z</cp:lastPrinted>
  <dcterms:created xsi:type="dcterms:W3CDTF">2022-02-17T12:30:32Z</dcterms:created>
  <dcterms:modified xsi:type="dcterms:W3CDTF">2022-10-18T15:14:17Z</dcterms:modified>
</cp:coreProperties>
</file>